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codeName="ThisWorkbook" defaultThemeVersion="124226"/>
  <mc:AlternateContent xmlns:mc="http://schemas.openxmlformats.org/markup-compatibility/2006">
    <mc:Choice Requires="x15">
      <x15ac:absPath xmlns:x15ac="http://schemas.microsoft.com/office/spreadsheetml/2010/11/ac" url="https://unilever.sharepoint.com/sites/WDESKARAImplementation/Shared Documents/WDESK 20F checks/Primary financial statements-Excel files 2021/"/>
    </mc:Choice>
  </mc:AlternateContent>
  <xr:revisionPtr revIDLastSave="95" documentId="13_ncr:1_{A1822271-303A-4F42-B6A8-896D3C3F2980}" xr6:coauthVersionLast="47" xr6:coauthVersionMax="47" xr10:uidLastSave="{EB9E7ABB-7402-4A8A-B129-765F8F12AC90}"/>
  <bookViews>
    <workbookView xWindow="-110" yWindow="-110" windowWidth="19420" windowHeight="10420" tabRatio="861" firstSheet="1" activeTab="1" xr2:uid="{53B35613-B1FF-4116-B1B5-C4776763F642}"/>
  </bookViews>
  <sheets>
    <sheet name="Sheet2" sheetId="104" state="hidden" r:id="rId1"/>
    <sheet name="Note 2" sheetId="29" r:id="rId2"/>
    <sheet name="Note 3" sheetId="28" r:id="rId3"/>
    <sheet name="Note 4A" sheetId="27" r:id="rId4"/>
    <sheet name="Note 4B" sheetId="73" r:id="rId5"/>
    <sheet name="Note 4C" sheetId="2" r:id="rId6"/>
    <sheet name="Note 5" sheetId="26" r:id="rId7"/>
    <sheet name="Note 6A" sheetId="25" r:id="rId8"/>
    <sheet name="Note 6B" sheetId="52" r:id="rId9"/>
    <sheet name="Note 6C" sheetId="53" r:id="rId10"/>
    <sheet name="Note 7" sheetId="24" r:id="rId11"/>
    <sheet name="Note 8" sheetId="23" r:id="rId12"/>
    <sheet name="Note 9" sheetId="22" r:id="rId13"/>
    <sheet name="Note 10 A" sheetId="21" r:id="rId14"/>
    <sheet name="Note 10B" sheetId="99" r:id="rId15"/>
    <sheet name="Note 11" sheetId="20" r:id="rId16"/>
    <sheet name="Note 12" sheetId="65" r:id="rId17"/>
    <sheet name="Note 13" sheetId="18" r:id="rId18"/>
    <sheet name="Note 14" sheetId="54" r:id="rId19"/>
    <sheet name="Note 15A" sheetId="63" r:id="rId20"/>
    <sheet name="Note 15B" sheetId="62" r:id="rId21"/>
    <sheet name="Note 15C" sheetId="17" r:id="rId22"/>
    <sheet name="Note 16A" sheetId="59" r:id="rId23"/>
    <sheet name="Note 16B" sheetId="64" r:id="rId24"/>
    <sheet name="Note 16C1" sheetId="60" r:id="rId25"/>
    <sheet name="Note 16C (2)" sheetId="106" r:id="rId26"/>
    <sheet name="17A" sheetId="57" r:id="rId27"/>
    <sheet name="Note 18" sheetId="61" r:id="rId28"/>
    <sheet name="Note 19" sheetId="13" r:id="rId29"/>
    <sheet name="Note 20" sheetId="6" r:id="rId30"/>
    <sheet name="Note 21" sheetId="5" r:id="rId31"/>
    <sheet name="Note 22" sheetId="4" r:id="rId32"/>
    <sheet name="Note 23" sheetId="1" r:id="rId33"/>
    <sheet name="Note 25" sheetId="44" r:id="rId34"/>
  </sheets>
  <definedNames>
    <definedName name="_xlnm.Print_Area" localSheetId="26">'17A'!$A$1:$H$37</definedName>
    <definedName name="_xlnm.Print_Area" localSheetId="13">'Note 10 A'!$A$1:$E$58</definedName>
    <definedName name="_xlnm.Print_Area" localSheetId="14">'Note 10B'!$A$1:$E$45</definedName>
    <definedName name="_xlnm.Print_Area" localSheetId="15">'Note 11'!$A$1:$D$36</definedName>
    <definedName name="_xlnm.Print_Area" localSheetId="16">'Note 12'!$A$1:$D$24</definedName>
    <definedName name="_xlnm.Print_Area" localSheetId="17">'Note 13'!$A$1:$E$33</definedName>
    <definedName name="_xlnm.Print_Area" localSheetId="18">'Note 14'!$A$1:$D$21</definedName>
    <definedName name="_xlnm.Print_Area" localSheetId="19">'Note 15A'!$A$1:$C$18</definedName>
    <definedName name="_xlnm.Print_Area" localSheetId="20">'Note 15B'!$A$1:$D$96</definedName>
    <definedName name="_xlnm.Print_Area" localSheetId="21">'Note 15C'!$A$1:$I$113</definedName>
    <definedName name="_xlnm.Print_Area" localSheetId="22">'Note 16A'!$A$1:$J$79</definedName>
    <definedName name="_xlnm.Print_Area" localSheetId="23">'Note 16B'!$A$1:$E$17</definedName>
    <definedName name="_xlnm.Print_Area" localSheetId="25">'Note 16C (2)'!$A$1:$L$33</definedName>
    <definedName name="_xlnm.Print_Area" localSheetId="24">'Note 16C1'!$A$1:$J$41</definedName>
    <definedName name="_xlnm.Print_Area" localSheetId="27">'Note 18'!$A$1:$J$59</definedName>
    <definedName name="_xlnm.Print_Area" localSheetId="28">'Note 19'!$A$1:$G$20</definedName>
    <definedName name="_xlnm.Print_Area" localSheetId="1">'Note 2'!$A$1:$J$121</definedName>
    <definedName name="_xlnm.Print_Area" localSheetId="29">'Note 20'!$A$1:$J$29</definedName>
    <definedName name="_xlnm.Print_Area" localSheetId="30">'Note 21'!$A$1:$H$51</definedName>
    <definedName name="_xlnm.Print_Area" localSheetId="31">'Note 22'!$A$1:$E$39</definedName>
    <definedName name="_xlnm.Print_Area" localSheetId="32">'Note 23'!$A$1:$D$13</definedName>
    <definedName name="_xlnm.Print_Area" localSheetId="33">'Note 25'!$A$1:$G$26</definedName>
    <definedName name="_xlnm.Print_Area" localSheetId="2">'Note 3'!$A$1:$K$57</definedName>
    <definedName name="_xlnm.Print_Area" localSheetId="3">'Note 4A'!$A$1:$D$30</definedName>
    <definedName name="_xlnm.Print_Area" localSheetId="4">'Note 4B'!$A$1:$I$217</definedName>
    <definedName name="_xlnm.Print_Area" localSheetId="5">'Note 4C'!$A$1:$D$25</definedName>
    <definedName name="_xlnm.Print_Area" localSheetId="6">'Note 5'!$A$1:$F$25</definedName>
    <definedName name="_xlnm.Print_Area" localSheetId="7">'Note 6A'!$A$1:$D$42</definedName>
    <definedName name="_xlnm.Print_Area" localSheetId="8">'Note 6B'!$A$1:$I$43</definedName>
    <definedName name="_xlnm.Print_Area" localSheetId="9">'Note 6C'!$A$1:$G$19</definedName>
    <definedName name="_xlnm.Print_Area" localSheetId="10">'Note 7'!$A$1:$E$31</definedName>
    <definedName name="_xlnm.Print_Area" localSheetId="11">'Note 8'!$A$1:$D$10</definedName>
    <definedName name="_xlnm.Print_Area" localSheetId="12">'Note 9'!$A$1:$F$91</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1" i="99" l="1"/>
  <c r="C21" i="4"/>
  <c r="B21" i="4"/>
  <c r="D34" i="4"/>
  <c r="D33" i="4"/>
  <c r="D32" i="4"/>
  <c r="D31" i="4"/>
  <c r="D28" i="4"/>
  <c r="D27" i="4"/>
  <c r="D26" i="4"/>
  <c r="D25" i="4"/>
  <c r="E35" i="4"/>
  <c r="C35" i="4"/>
  <c r="B35" i="4"/>
  <c r="E29" i="4"/>
  <c r="C29" i="4"/>
  <c r="B29" i="4"/>
  <c r="D20" i="4"/>
  <c r="D19" i="4"/>
  <c r="D18" i="4"/>
  <c r="D17" i="4"/>
  <c r="D16" i="4"/>
  <c r="D21" i="4" s="1"/>
  <c r="D13" i="4"/>
  <c r="D12" i="4"/>
  <c r="D11" i="4"/>
  <c r="D10" i="4"/>
  <c r="D6" i="4"/>
  <c r="E21" i="4"/>
  <c r="E14" i="4"/>
  <c r="C14" i="4"/>
  <c r="B14" i="4"/>
  <c r="B22" i="4" s="1"/>
  <c r="C36" i="4" l="1"/>
  <c r="E36" i="4"/>
  <c r="D35" i="4"/>
  <c r="D29" i="4"/>
  <c r="E22" i="4"/>
  <c r="B36" i="4"/>
  <c r="D36" i="4" s="1"/>
  <c r="D14" i="4"/>
  <c r="C22" i="4"/>
  <c r="D22" i="4" l="1"/>
  <c r="D29" i="5" l="1"/>
  <c r="D28" i="5"/>
  <c r="C23" i="5"/>
  <c r="C26" i="5" s="1"/>
  <c r="B23" i="5"/>
  <c r="D23" i="5" s="1"/>
  <c r="D25" i="5"/>
  <c r="D24" i="5"/>
  <c r="D22" i="5"/>
  <c r="D21" i="5"/>
  <c r="D20" i="5"/>
  <c r="D19" i="5"/>
  <c r="D18" i="5"/>
  <c r="D17" i="5"/>
  <c r="G36" i="57"/>
  <c r="F36" i="57"/>
  <c r="I21" i="59"/>
  <c r="I22" i="59"/>
  <c r="I24" i="59"/>
  <c r="I25" i="59"/>
  <c r="I27" i="59"/>
  <c r="I28" i="59"/>
  <c r="H58" i="17"/>
  <c r="G58" i="17"/>
  <c r="D28" i="62"/>
  <c r="C28" i="62"/>
  <c r="C7" i="63"/>
  <c r="B7" i="63"/>
  <c r="C16" i="54"/>
  <c r="B16" i="54"/>
  <c r="D14" i="99"/>
  <c r="B16" i="99"/>
  <c r="C16" i="99"/>
  <c r="D41" i="99"/>
  <c r="D40" i="99"/>
  <c r="D39" i="99"/>
  <c r="D38" i="99"/>
  <c r="D35" i="99"/>
  <c r="D34" i="99"/>
  <c r="D33" i="99"/>
  <c r="D32" i="99"/>
  <c r="D31" i="99"/>
  <c r="D30" i="99"/>
  <c r="F11" i="22"/>
  <c r="E9" i="26"/>
  <c r="D9" i="26"/>
  <c r="C9" i="26"/>
  <c r="D32" i="25"/>
  <c r="C32" i="25"/>
  <c r="B37" i="25"/>
  <c r="D180" i="73"/>
  <c r="C180" i="73"/>
  <c r="B180" i="73"/>
  <c r="D175" i="73"/>
  <c r="C175" i="73"/>
  <c r="B175" i="73"/>
  <c r="H156" i="73"/>
  <c r="E46" i="28"/>
  <c r="D46" i="28"/>
  <c r="C46" i="28"/>
  <c r="E41" i="28"/>
  <c r="D41" i="28"/>
  <c r="C41" i="28"/>
  <c r="I94" i="29"/>
  <c r="H94" i="29"/>
  <c r="G94" i="29"/>
  <c r="J90" i="29"/>
  <c r="J92" i="29"/>
  <c r="J74" i="29"/>
  <c r="J73" i="29"/>
  <c r="J71" i="29"/>
  <c r="J70" i="29"/>
  <c r="B26" i="5" l="1"/>
  <c r="D26" i="5" s="1"/>
  <c r="F13" i="13" l="1"/>
  <c r="E11" i="17"/>
  <c r="E10" i="17"/>
  <c r="E9" i="17"/>
  <c r="E8" i="17"/>
  <c r="E7" i="17"/>
  <c r="D22" i="99"/>
  <c r="D20" i="99"/>
  <c r="D19" i="99"/>
  <c r="D18" i="99"/>
  <c r="D15" i="99"/>
  <c r="D13" i="99"/>
  <c r="D12" i="99"/>
  <c r="D11" i="99"/>
  <c r="D10" i="99"/>
  <c r="D9" i="99"/>
  <c r="F14" i="22"/>
  <c r="D8" i="23"/>
  <c r="C8" i="23"/>
  <c r="B8" i="23"/>
  <c r="G38" i="52"/>
  <c r="E38" i="52"/>
  <c r="D38" i="52"/>
  <c r="F38" i="52"/>
  <c r="I28" i="52"/>
  <c r="I29" i="52"/>
  <c r="I30" i="52"/>
  <c r="I31" i="52"/>
  <c r="I32" i="52"/>
  <c r="I33" i="52"/>
  <c r="I34" i="52"/>
  <c r="I35" i="52"/>
  <c r="I36" i="52"/>
  <c r="I37" i="52"/>
  <c r="H28" i="52"/>
  <c r="H29" i="52"/>
  <c r="H30" i="52"/>
  <c r="H31" i="52"/>
  <c r="H32" i="52"/>
  <c r="H33" i="52"/>
  <c r="H34" i="52"/>
  <c r="H35" i="52"/>
  <c r="H36" i="52"/>
  <c r="H37" i="52"/>
  <c r="H27" i="52"/>
  <c r="I18" i="52"/>
  <c r="G19" i="52"/>
  <c r="H19" i="52"/>
  <c r="F19" i="52"/>
  <c r="C19" i="52"/>
  <c r="D19" i="52"/>
  <c r="B19" i="52"/>
  <c r="E18" i="52"/>
  <c r="I153" i="73"/>
  <c r="I154" i="73"/>
  <c r="I155" i="73"/>
  <c r="I152" i="73"/>
  <c r="E153" i="73"/>
  <c r="E154" i="73"/>
  <c r="E155" i="73"/>
  <c r="D156" i="73"/>
  <c r="E128" i="73"/>
  <c r="E129" i="73"/>
  <c r="E130" i="73"/>
  <c r="E131" i="73"/>
  <c r="E132" i="73"/>
  <c r="E133" i="73"/>
  <c r="E134" i="73"/>
  <c r="E135" i="73"/>
  <c r="E136" i="73"/>
  <c r="E137" i="73"/>
  <c r="E138" i="73"/>
  <c r="E139" i="73"/>
  <c r="I128" i="73"/>
  <c r="I129" i="73"/>
  <c r="I130" i="73"/>
  <c r="I131" i="73"/>
  <c r="I132" i="73"/>
  <c r="I133" i="73"/>
  <c r="I134" i="73"/>
  <c r="I135" i="73"/>
  <c r="I136" i="73"/>
  <c r="I137" i="73"/>
  <c r="I138" i="73"/>
  <c r="I139" i="73"/>
  <c r="I140" i="73"/>
  <c r="I141" i="73"/>
  <c r="I142" i="73"/>
  <c r="E142" i="73"/>
  <c r="I118" i="73"/>
  <c r="E118" i="73"/>
  <c r="E98" i="73"/>
  <c r="H54" i="73"/>
  <c r="I54" i="73"/>
  <c r="C37" i="28"/>
  <c r="C28" i="28"/>
  <c r="C36" i="28" s="1"/>
  <c r="C14" i="28"/>
  <c r="H38" i="52" l="1"/>
  <c r="C21" i="28"/>
  <c r="C47" i="28"/>
  <c r="I65" i="59" l="1"/>
  <c r="H107" i="17"/>
  <c r="G107" i="17"/>
  <c r="D77" i="62"/>
  <c r="C77" i="62"/>
  <c r="H108" i="17" l="1"/>
  <c r="G108" i="17"/>
  <c r="I45" i="61" l="1"/>
  <c r="I44" i="61"/>
  <c r="I41" i="61"/>
  <c r="I40" i="61"/>
  <c r="J45" i="61"/>
  <c r="D19" i="57"/>
  <c r="D18" i="57"/>
  <c r="D16" i="57"/>
  <c r="D15" i="57"/>
  <c r="E37" i="60"/>
  <c r="I77" i="59" l="1"/>
  <c r="I76" i="59"/>
  <c r="I75" i="59"/>
  <c r="I74" i="59"/>
  <c r="I73" i="59"/>
  <c r="I72" i="59"/>
  <c r="I43" i="59"/>
  <c r="I44" i="59"/>
  <c r="I45" i="59"/>
  <c r="I46" i="59"/>
  <c r="I47" i="59"/>
  <c r="I48" i="59"/>
  <c r="I49" i="59"/>
  <c r="J50" i="59"/>
  <c r="F15" i="22" l="1"/>
  <c r="C5" i="26"/>
  <c r="I111" i="73"/>
  <c r="E96" i="73"/>
  <c r="E93" i="73"/>
  <c r="F71" i="73"/>
  <c r="J31" i="29"/>
  <c r="G54" i="73" l="1"/>
  <c r="G16" i="106" l="1"/>
  <c r="L16" i="106" s="1"/>
  <c r="G30" i="106"/>
  <c r="L30" i="106" s="1"/>
  <c r="C6" i="21" l="1"/>
  <c r="F66" i="22"/>
  <c r="F68" i="22" s="1"/>
  <c r="E66" i="22"/>
  <c r="E68" i="22" s="1"/>
  <c r="D66" i="22"/>
  <c r="D68" i="22" s="1"/>
  <c r="C66" i="22"/>
  <c r="C68" i="22" s="1"/>
  <c r="D56" i="62" l="1"/>
  <c r="C56" i="62"/>
  <c r="C21" i="21" l="1"/>
  <c r="B21" i="21"/>
  <c r="D19" i="21"/>
  <c r="D18" i="21"/>
  <c r="D17" i="21"/>
  <c r="D16" i="21"/>
  <c r="D15" i="21"/>
  <c r="D14" i="21"/>
  <c r="D37" i="25"/>
  <c r="C37" i="25"/>
  <c r="B32" i="25"/>
  <c r="J49" i="29" l="1"/>
  <c r="J96" i="29" l="1"/>
  <c r="F18" i="13" l="1"/>
  <c r="F17" i="13"/>
  <c r="F16" i="13"/>
  <c r="F15" i="13"/>
  <c r="F12" i="13"/>
  <c r="E22" i="60"/>
  <c r="B11" i="64"/>
  <c r="B13" i="64" s="1"/>
  <c r="C11" i="64"/>
  <c r="C13" i="64" s="1"/>
  <c r="I68" i="59"/>
  <c r="J29" i="59"/>
  <c r="C21" i="65" l="1"/>
  <c r="B21" i="65"/>
  <c r="C42" i="99"/>
  <c r="B42" i="99"/>
  <c r="C36" i="99" l="1"/>
  <c r="C43" i="99" s="1"/>
  <c r="B36" i="99"/>
  <c r="B43" i="99" s="1"/>
  <c r="C23" i="99"/>
  <c r="B23" i="99"/>
  <c r="D31" i="21"/>
  <c r="B29" i="21"/>
  <c r="D23" i="21"/>
  <c r="D6" i="21"/>
  <c r="D36" i="99" l="1"/>
  <c r="F73" i="73"/>
  <c r="F214" i="73"/>
  <c r="F22" i="22" l="1"/>
  <c r="F21" i="22"/>
  <c r="F20" i="22"/>
  <c r="E14" i="28" l="1"/>
  <c r="D14" i="28"/>
  <c r="E21" i="28" l="1"/>
  <c r="D21" i="28"/>
  <c r="J44" i="61" l="1"/>
  <c r="J41" i="61"/>
  <c r="J40" i="61"/>
  <c r="F25" i="6" l="1"/>
  <c r="J37" i="61" l="1"/>
  <c r="I37" i="61"/>
  <c r="I17" i="61"/>
  <c r="H37" i="60"/>
  <c r="F22" i="60"/>
  <c r="H40" i="17"/>
  <c r="H39" i="17"/>
  <c r="H38" i="17"/>
  <c r="H37" i="17"/>
  <c r="H36" i="17"/>
  <c r="C84" i="62"/>
  <c r="D20" i="18"/>
  <c r="C20" i="18"/>
  <c r="D22" i="18" l="1"/>
  <c r="C22" i="18"/>
  <c r="D23" i="99"/>
  <c r="C24" i="99"/>
  <c r="B24" i="99"/>
  <c r="D50" i="21"/>
  <c r="D43" i="21"/>
  <c r="D42" i="21"/>
  <c r="B23" i="22"/>
  <c r="F45" i="22"/>
  <c r="F43" i="22"/>
  <c r="F34" i="22"/>
  <c r="F38" i="22"/>
  <c r="F17" i="53"/>
  <c r="E17" i="53"/>
  <c r="I9" i="52"/>
  <c r="I10" i="52"/>
  <c r="I11" i="52"/>
  <c r="I12" i="52"/>
  <c r="I13" i="52"/>
  <c r="I14" i="52"/>
  <c r="I15" i="52"/>
  <c r="I16" i="52"/>
  <c r="I17" i="52"/>
  <c r="I8" i="52"/>
  <c r="E16" i="52"/>
  <c r="I172" i="73"/>
  <c r="G156" i="73"/>
  <c r="F156" i="73"/>
  <c r="C156" i="73"/>
  <c r="B156" i="73"/>
  <c r="E152" i="73"/>
  <c r="E111" i="73"/>
  <c r="H71" i="73"/>
  <c r="H73" i="73" s="1"/>
  <c r="I71" i="73"/>
  <c r="I73" i="73" s="1"/>
  <c r="F64" i="73"/>
  <c r="F66" i="73" s="1"/>
  <c r="G64" i="73"/>
  <c r="G66" i="73" s="1"/>
  <c r="I64" i="73"/>
  <c r="I66" i="73" s="1"/>
  <c r="H64" i="73"/>
  <c r="H66" i="73" s="1"/>
  <c r="E37" i="28"/>
  <c r="D37" i="28"/>
  <c r="D28" i="28"/>
  <c r="E28" i="28"/>
  <c r="I110" i="29"/>
  <c r="H110" i="29"/>
  <c r="G110" i="29"/>
  <c r="I19" i="52" l="1"/>
  <c r="J110" i="29"/>
  <c r="D42" i="99"/>
  <c r="D43" i="99" s="1"/>
  <c r="I156" i="73"/>
  <c r="E156" i="73"/>
  <c r="D16" i="99"/>
  <c r="D24" i="99" s="1"/>
  <c r="J52" i="29"/>
  <c r="D5" i="26" l="1"/>
  <c r="E19" i="13" l="1"/>
  <c r="B9" i="5" l="1"/>
  <c r="B10" i="5" s="1"/>
  <c r="C9" i="5"/>
  <c r="C10" i="5" s="1"/>
  <c r="D9" i="5"/>
  <c r="D10" i="5" s="1"/>
  <c r="I58" i="61"/>
  <c r="F20" i="57"/>
  <c r="E20" i="57"/>
  <c r="D20" i="57"/>
  <c r="C20" i="57"/>
  <c r="B20" i="57"/>
  <c r="F13" i="57"/>
  <c r="E13" i="57"/>
  <c r="B13" i="57"/>
  <c r="H29" i="59"/>
  <c r="G29" i="59"/>
  <c r="F29" i="59"/>
  <c r="E29" i="59"/>
  <c r="D29" i="59"/>
  <c r="C29" i="59"/>
  <c r="J17" i="59"/>
  <c r="J30" i="59" s="1"/>
  <c r="H17" i="59"/>
  <c r="G17" i="59"/>
  <c r="F17" i="59"/>
  <c r="E17" i="59"/>
  <c r="D17" i="59"/>
  <c r="D43" i="62"/>
  <c r="C43" i="62"/>
  <c r="B43" i="62"/>
  <c r="F30" i="59" l="1"/>
  <c r="G30" i="59"/>
  <c r="E30" i="59"/>
  <c r="D30" i="59"/>
  <c r="H30" i="59"/>
  <c r="F13" i="22"/>
  <c r="F12" i="22"/>
  <c r="F10" i="22"/>
  <c r="F9" i="22"/>
  <c r="F8" i="22"/>
  <c r="F100" i="73"/>
  <c r="G100" i="73"/>
  <c r="H100" i="73"/>
  <c r="G71" i="73"/>
  <c r="G73" i="73" s="1"/>
  <c r="D27" i="27" l="1"/>
  <c r="C27" i="27"/>
  <c r="B27" i="27"/>
  <c r="E36" i="28"/>
  <c r="D36" i="28"/>
  <c r="J102" i="29"/>
  <c r="G102" i="29"/>
  <c r="G20" i="57" l="1"/>
  <c r="I11" i="59" l="1"/>
  <c r="C94" i="62" l="1"/>
  <c r="B10" i="20" l="1"/>
  <c r="D28" i="21"/>
  <c r="D27" i="21"/>
  <c r="D26" i="21"/>
  <c r="D25" i="21"/>
  <c r="D24" i="21"/>
  <c r="E23" i="22"/>
  <c r="D23" i="22"/>
  <c r="C23" i="22"/>
  <c r="F19" i="22"/>
  <c r="G17" i="53" l="1"/>
  <c r="E17" i="52"/>
  <c r="E15" i="52"/>
  <c r="E14" i="52"/>
  <c r="E13" i="52"/>
  <c r="E12" i="52"/>
  <c r="E11" i="52"/>
  <c r="E10" i="52"/>
  <c r="E9" i="52"/>
  <c r="E8" i="52"/>
  <c r="E193" i="73"/>
  <c r="E190" i="73"/>
  <c r="E188" i="73"/>
  <c r="E187" i="73"/>
  <c r="E186" i="73"/>
  <c r="E185" i="73"/>
  <c r="E183" i="73"/>
  <c r="E182" i="73"/>
  <c r="E181" i="73"/>
  <c r="E180" i="73"/>
  <c r="E178" i="73"/>
  <c r="E177" i="73"/>
  <c r="E176" i="73"/>
  <c r="E175" i="73"/>
  <c r="E172" i="73"/>
  <c r="B100" i="73"/>
  <c r="C100" i="73"/>
  <c r="D100" i="73"/>
  <c r="E99" i="73"/>
  <c r="E97" i="73"/>
  <c r="E95" i="73"/>
  <c r="E94" i="73"/>
  <c r="E92" i="73"/>
  <c r="E91" i="73"/>
  <c r="E90" i="73"/>
  <c r="E19" i="52" l="1"/>
  <c r="E100" i="73"/>
  <c r="B16" i="27" l="1"/>
  <c r="J24" i="29" l="1"/>
  <c r="H32" i="17" l="1"/>
  <c r="H31" i="17"/>
  <c r="H30" i="17"/>
  <c r="H29" i="17"/>
  <c r="H28" i="17"/>
  <c r="D12" i="57" l="1"/>
  <c r="D11" i="57"/>
  <c r="D10" i="57"/>
  <c r="I69" i="59"/>
  <c r="I67" i="59"/>
  <c r="I66" i="59"/>
  <c r="I64" i="59"/>
  <c r="I13" i="59"/>
  <c r="I14" i="59"/>
  <c r="I15" i="59"/>
  <c r="I16" i="59"/>
  <c r="I12" i="59"/>
  <c r="D13" i="57" l="1"/>
  <c r="I17" i="59"/>
  <c r="I29" i="59"/>
  <c r="B19" i="2"/>
  <c r="I30" i="59" l="1"/>
  <c r="D47" i="28" l="1"/>
  <c r="J23" i="29"/>
  <c r="J22" i="29"/>
  <c r="E116" i="73" l="1"/>
  <c r="E115" i="73"/>
  <c r="E114" i="73"/>
  <c r="G25" i="6" l="1"/>
  <c r="G27" i="6" s="1"/>
  <c r="H41" i="17"/>
  <c r="G41" i="17"/>
  <c r="F41" i="17"/>
  <c r="E41" i="17"/>
  <c r="D41" i="17"/>
  <c r="C41" i="17"/>
  <c r="B41" i="17"/>
  <c r="D66" i="62"/>
  <c r="C66" i="62"/>
  <c r="D31" i="18"/>
  <c r="D10" i="18"/>
  <c r="C10" i="20"/>
  <c r="C53" i="21"/>
  <c r="B53" i="21"/>
  <c r="C45" i="21"/>
  <c r="E39" i="22"/>
  <c r="D39" i="22"/>
  <c r="C39" i="22"/>
  <c r="B39" i="22"/>
  <c r="D17" i="53"/>
  <c r="C17" i="53"/>
  <c r="B17" i="53"/>
  <c r="I40" i="52"/>
  <c r="D19" i="2"/>
  <c r="C19" i="2"/>
  <c r="D7" i="2"/>
  <c r="C7" i="2"/>
  <c r="I143" i="73"/>
  <c r="E143" i="73"/>
  <c r="F120" i="73"/>
  <c r="G120" i="73"/>
  <c r="D216" i="22"/>
  <c r="C54" i="21" l="1"/>
  <c r="F21" i="57"/>
  <c r="E21" i="57"/>
  <c r="J27" i="29"/>
  <c r="B11" i="44" l="1"/>
  <c r="D11" i="44"/>
  <c r="F11" i="44"/>
  <c r="D50" i="5"/>
  <c r="C50" i="5"/>
  <c r="D44" i="5"/>
  <c r="D46" i="5" s="1"/>
  <c r="C44" i="5"/>
  <c r="C46" i="5" s="1"/>
  <c r="E11" i="6"/>
  <c r="G11" i="6"/>
  <c r="F19" i="13"/>
  <c r="D19" i="13"/>
  <c r="C19" i="13"/>
  <c r="B19" i="13"/>
  <c r="J58" i="61"/>
  <c r="J24" i="61"/>
  <c r="H24" i="61"/>
  <c r="I24" i="61"/>
  <c r="H17" i="61"/>
  <c r="J17" i="61"/>
  <c r="G17" i="61"/>
  <c r="C13" i="57"/>
  <c r="F37" i="60"/>
  <c r="C37" i="60"/>
  <c r="E38" i="60" s="1"/>
  <c r="I22" i="60"/>
  <c r="C22" i="60"/>
  <c r="H50" i="59"/>
  <c r="G50" i="59"/>
  <c r="F50" i="59"/>
  <c r="E50" i="59"/>
  <c r="D50" i="59"/>
  <c r="C50" i="59"/>
  <c r="J39" i="59"/>
  <c r="J51" i="59" s="1"/>
  <c r="H39" i="59"/>
  <c r="G39" i="59"/>
  <c r="F39" i="59"/>
  <c r="E39" i="59"/>
  <c r="D39" i="59"/>
  <c r="C39" i="59"/>
  <c r="C17" i="59"/>
  <c r="C30" i="59" s="1"/>
  <c r="H33" i="17"/>
  <c r="G33" i="17"/>
  <c r="F33" i="17"/>
  <c r="E33" i="17"/>
  <c r="D33" i="17"/>
  <c r="C33" i="17"/>
  <c r="B33" i="17"/>
  <c r="H12" i="17"/>
  <c r="G12" i="17"/>
  <c r="F12" i="17"/>
  <c r="E12" i="17"/>
  <c r="D12" i="17"/>
  <c r="C12" i="17"/>
  <c r="F51" i="59" l="1"/>
  <c r="D51" i="59"/>
  <c r="H51" i="59"/>
  <c r="E51" i="59"/>
  <c r="C51" i="59"/>
  <c r="G51" i="59"/>
  <c r="C21" i="57"/>
  <c r="B21" i="57"/>
  <c r="E23" i="60"/>
  <c r="D21" i="57"/>
  <c r="D84" i="62"/>
  <c r="B16" i="22"/>
  <c r="J33" i="29"/>
  <c r="J30" i="29"/>
  <c r="J26" i="29"/>
  <c r="I26" i="29"/>
  <c r="H26" i="29"/>
  <c r="G26" i="29"/>
  <c r="J58" i="29"/>
  <c r="J56" i="29"/>
  <c r="J55" i="29"/>
  <c r="J50" i="29"/>
  <c r="J48" i="29"/>
  <c r="G51" i="29"/>
  <c r="J45" i="29"/>
  <c r="J43" i="29"/>
  <c r="J42" i="29"/>
  <c r="J39" i="29"/>
  <c r="J37" i="29"/>
  <c r="J36" i="29"/>
  <c r="J35" i="29"/>
  <c r="J51" i="29" l="1"/>
  <c r="H38" i="60" l="1"/>
  <c r="I38" i="60" s="1"/>
  <c r="I42" i="59"/>
  <c r="I38" i="59"/>
  <c r="I37" i="59"/>
  <c r="I36" i="59"/>
  <c r="I35" i="59"/>
  <c r="I34" i="59"/>
  <c r="I33" i="59"/>
  <c r="G13" i="57" l="1"/>
  <c r="G21" i="57" s="1"/>
  <c r="I37" i="60"/>
  <c r="I39" i="59"/>
  <c r="I50" i="59"/>
  <c r="C11" i="54"/>
  <c r="C8" i="65"/>
  <c r="C10" i="65" s="1"/>
  <c r="C31" i="20"/>
  <c r="C24" i="20"/>
  <c r="D52" i="21"/>
  <c r="D51" i="21"/>
  <c r="D49" i="21"/>
  <c r="D48" i="21"/>
  <c r="D47" i="21"/>
  <c r="B45" i="21"/>
  <c r="D44" i="21"/>
  <c r="D41" i="21"/>
  <c r="D40" i="21"/>
  <c r="D39" i="21"/>
  <c r="D38" i="21"/>
  <c r="E46" i="22"/>
  <c r="E47" i="22" s="1"/>
  <c r="D46" i="22"/>
  <c r="D47" i="22" s="1"/>
  <c r="C46" i="22"/>
  <c r="B46" i="22"/>
  <c r="B47" i="22" s="1"/>
  <c r="F44" i="22"/>
  <c r="F42" i="22"/>
  <c r="F37" i="22"/>
  <c r="F36" i="22"/>
  <c r="F35" i="22"/>
  <c r="F33" i="22"/>
  <c r="F32" i="22"/>
  <c r="D27" i="24"/>
  <c r="E27" i="24"/>
  <c r="D15" i="24"/>
  <c r="E15" i="24"/>
  <c r="I27" i="52"/>
  <c r="I38" i="52" s="1"/>
  <c r="C14" i="25"/>
  <c r="C9" i="25"/>
  <c r="D14" i="25"/>
  <c r="D9" i="25"/>
  <c r="E5" i="26"/>
  <c r="H214" i="73"/>
  <c r="I214" i="73"/>
  <c r="I190" i="73"/>
  <c r="I188" i="73"/>
  <c r="I187" i="73"/>
  <c r="I186" i="73"/>
  <c r="I185" i="73"/>
  <c r="I183" i="73"/>
  <c r="I182" i="73"/>
  <c r="I181" i="73"/>
  <c r="I178" i="73"/>
  <c r="I177" i="73"/>
  <c r="I176" i="73"/>
  <c r="B54" i="21" l="1"/>
  <c r="I51" i="59"/>
  <c r="C15" i="25"/>
  <c r="E29" i="24"/>
  <c r="D29" i="24"/>
  <c r="C17" i="54"/>
  <c r="D45" i="21"/>
  <c r="D53" i="21"/>
  <c r="F39" i="22"/>
  <c r="I175" i="73"/>
  <c r="F46" i="22"/>
  <c r="C47" i="22"/>
  <c r="I180" i="73"/>
  <c r="D15" i="25"/>
  <c r="I127" i="73"/>
  <c r="I119" i="73"/>
  <c r="I117" i="73"/>
  <c r="I116" i="73"/>
  <c r="I115" i="73"/>
  <c r="I114" i="73"/>
  <c r="I113" i="73"/>
  <c r="I112" i="73"/>
  <c r="I110" i="73"/>
  <c r="I109" i="73"/>
  <c r="I108" i="73"/>
  <c r="F47" i="22" l="1"/>
  <c r="I100" i="73"/>
  <c r="D54" i="21"/>
  <c r="I77" i="73"/>
  <c r="H77" i="73"/>
  <c r="H40" i="73"/>
  <c r="I40" i="73"/>
  <c r="B22" i="27"/>
  <c r="C22" i="27"/>
  <c r="D22" i="27"/>
  <c r="C16" i="27"/>
  <c r="D16" i="27"/>
  <c r="C9" i="27"/>
  <c r="D9" i="27"/>
  <c r="E47" i="28" l="1"/>
  <c r="I42" i="73"/>
  <c r="H42" i="73"/>
  <c r="I38" i="29"/>
  <c r="G38" i="29"/>
  <c r="I51" i="29"/>
  <c r="H51" i="29" l="1"/>
  <c r="H38" i="29"/>
  <c r="J38" i="29" l="1"/>
  <c r="D29" i="21" l="1"/>
  <c r="G144" i="73" l="1"/>
  <c r="F144" i="73"/>
  <c r="E140" i="73"/>
  <c r="H144" i="73"/>
  <c r="D144" i="73"/>
  <c r="C144" i="73"/>
  <c r="B144" i="73"/>
  <c r="E141" i="73"/>
  <c r="E127" i="73"/>
  <c r="E119" i="73"/>
  <c r="E117" i="73"/>
  <c r="E113" i="73"/>
  <c r="E112" i="73"/>
  <c r="E110" i="73"/>
  <c r="E109" i="73"/>
  <c r="E108" i="73"/>
  <c r="D120" i="73"/>
  <c r="C120" i="73"/>
  <c r="B120" i="73"/>
  <c r="G214" i="73"/>
  <c r="G77" i="73"/>
  <c r="F77" i="73"/>
  <c r="G40" i="73"/>
  <c r="E120" i="73" l="1"/>
  <c r="G42" i="73"/>
  <c r="I144" i="73"/>
  <c r="E144" i="73"/>
  <c r="F27" i="6" l="1"/>
  <c r="F11" i="6"/>
  <c r="B11" i="54"/>
  <c r="C27" i="24" l="1"/>
  <c r="H40" i="52"/>
  <c r="C29" i="24" l="1"/>
  <c r="F7" i="13"/>
  <c r="D94" i="62"/>
  <c r="D20" i="21" l="1"/>
  <c r="D21" i="21" s="1"/>
  <c r="J93" i="29"/>
  <c r="J94" i="29"/>
  <c r="B50" i="5" l="1"/>
  <c r="B44" i="5"/>
  <c r="B46" i="5" s="1"/>
  <c r="C15" i="24" l="1"/>
  <c r="E7" i="13" l="1"/>
  <c r="G24" i="61"/>
  <c r="H22" i="60"/>
  <c r="H23" i="60" s="1"/>
  <c r="I23" i="60" s="1"/>
  <c r="C31" i="18" l="1"/>
  <c r="C10" i="18"/>
  <c r="B8" i="65"/>
  <c r="B10" i="65" s="1"/>
  <c r="B31" i="20"/>
  <c r="B24" i="20"/>
  <c r="C29" i="21"/>
  <c r="B30" i="21"/>
  <c r="E16" i="22"/>
  <c r="D16" i="22"/>
  <c r="C16" i="22"/>
  <c r="B14" i="25"/>
  <c r="B9" i="25"/>
  <c r="B9" i="27"/>
  <c r="F23" i="22" l="1"/>
  <c r="D30" i="21"/>
  <c r="C24" i="22"/>
  <c r="B17" i="54"/>
  <c r="E24" i="22"/>
  <c r="D24" i="22"/>
  <c r="B24" i="22"/>
  <c r="B15" i="25"/>
  <c r="C30" i="21"/>
  <c r="F16" i="22"/>
  <c r="F24" i="22" l="1"/>
  <c r="D11" i="6" l="1"/>
  <c r="B7" i="2"/>
</calcChain>
</file>

<file path=xl/sharedStrings.xml><?xml version="1.0" encoding="utf-8"?>
<sst xmlns="http://schemas.openxmlformats.org/spreadsheetml/2006/main" count="1936" uniqueCount="970">
  <si>
    <t>Services relating to corporate finance transactions</t>
  </si>
  <si>
    <t>Commodity contracts</t>
  </si>
  <si>
    <t>Other comprehensive income</t>
  </si>
  <si>
    <t xml:space="preserve">Total comprehensive income </t>
  </si>
  <si>
    <t>Intangible assets</t>
  </si>
  <si>
    <t>Trade and other current receivables</t>
  </si>
  <si>
    <t>Non-controlling interests</t>
  </si>
  <si>
    <t>financial</t>
  </si>
  <si>
    <t>Current liabilities</t>
  </si>
  <si>
    <t>Non-current liabilities</t>
  </si>
  <si>
    <t>€ million</t>
  </si>
  <si>
    <t>Related party balances</t>
  </si>
  <si>
    <t>Income statement charge</t>
  </si>
  <si>
    <t>Performance share plans</t>
  </si>
  <si>
    <t>Outstanding at 1 January</t>
  </si>
  <si>
    <t>Awarded</t>
  </si>
  <si>
    <t>Vested</t>
  </si>
  <si>
    <t>Forfeited</t>
  </si>
  <si>
    <t>Outstanding at 31 December</t>
  </si>
  <si>
    <t>Share award value information</t>
  </si>
  <si>
    <t>Fair value per share award during the year</t>
  </si>
  <si>
    <t>Net profit</t>
  </si>
  <si>
    <t>Turnover</t>
  </si>
  <si>
    <t>Operating profit</t>
  </si>
  <si>
    <t>Net finance costs</t>
  </si>
  <si>
    <t>Property, plant and equipment</t>
  </si>
  <si>
    <t>Inventories</t>
  </si>
  <si>
    <t>Trade and other receivables</t>
  </si>
  <si>
    <t>Disposals</t>
  </si>
  <si>
    <t>Goodwill and intangible assets</t>
  </si>
  <si>
    <t>Other non-current assets</t>
  </si>
  <si>
    <t>Current assets</t>
  </si>
  <si>
    <t>Net assets acquired</t>
  </si>
  <si>
    <t>Consideration</t>
  </si>
  <si>
    <t>Within 1 year</t>
  </si>
  <si>
    <t>Later than 1 year but not later than 5 years</t>
  </si>
  <si>
    <t>Later than 5 years</t>
  </si>
  <si>
    <t>Other</t>
  </si>
  <si>
    <t>Total</t>
  </si>
  <si>
    <t>After</t>
  </si>
  <si>
    <t>tax</t>
  </si>
  <si>
    <t>credit</t>
  </si>
  <si>
    <t>employment</t>
  </si>
  <si>
    <t>Discount rate</t>
  </si>
  <si>
    <t>Inflation</t>
  </si>
  <si>
    <t>n/a</t>
  </si>
  <si>
    <t>Rate of increase in salaries</t>
  </si>
  <si>
    <t>Rate of increase for pensions in payment (where provided)</t>
  </si>
  <si>
    <t>Rate of increase for pensions in deferment (where provided)</t>
  </si>
  <si>
    <t>Long-term medical cost inflation</t>
  </si>
  <si>
    <t>Others</t>
  </si>
  <si>
    <t>United Kingdom</t>
  </si>
  <si>
    <t>Netherlands</t>
  </si>
  <si>
    <t>United States</t>
  </si>
  <si>
    <t>%</t>
  </si>
  <si>
    <t>Funded plans in surplus:</t>
  </si>
  <si>
    <t>Funded plans in deficit:</t>
  </si>
  <si>
    <t>Unfunded plans:</t>
  </si>
  <si>
    <t>Charged to operating profit:</t>
  </si>
  <si>
    <t>Defined contribution plans</t>
  </si>
  <si>
    <t>Net impact on the income statement (before tax)</t>
  </si>
  <si>
    <t>Assets</t>
  </si>
  <si>
    <t>Liabilities</t>
  </si>
  <si>
    <t>Current service cost</t>
  </si>
  <si>
    <t>Employee contributions</t>
  </si>
  <si>
    <t>Special termination benefits</t>
  </si>
  <si>
    <t>Employer contributions</t>
  </si>
  <si>
    <t>Benefit payments</t>
  </si>
  <si>
    <t>Currency retranslation</t>
  </si>
  <si>
    <t>Provisions</t>
  </si>
  <si>
    <t>Due within one year</t>
  </si>
  <si>
    <t>Due after one year</t>
  </si>
  <si>
    <t>Total provisions</t>
  </si>
  <si>
    <t>Restructuring</t>
  </si>
  <si>
    <t>Legal</t>
  </si>
  <si>
    <t>Utilisation</t>
  </si>
  <si>
    <t>Income</t>
  </si>
  <si>
    <t>Pensions and similar obligations</t>
  </si>
  <si>
    <t>Accelerated tax depreciation</t>
  </si>
  <si>
    <t>Fair value gains</t>
  </si>
  <si>
    <t>Fair value losses</t>
  </si>
  <si>
    <t>Share-based payments</t>
  </si>
  <si>
    <t>statement</t>
  </si>
  <si>
    <t>Tax losses</t>
  </si>
  <si>
    <t>Deferred tax assets and liabilities</t>
  </si>
  <si>
    <t>Accruals</t>
  </si>
  <si>
    <t>Social security and sundry taxes</t>
  </si>
  <si>
    <t>Due</t>
  </si>
  <si>
    <t>between</t>
  </si>
  <si>
    <t>shown in</t>
  </si>
  <si>
    <t>balance</t>
  </si>
  <si>
    <t>sheet</t>
  </si>
  <si>
    <t>Trade payables and other liabilities</t>
  </si>
  <si>
    <t>Derivative financial liabilities:</t>
  </si>
  <si>
    <t>Interest rate derivatives:</t>
  </si>
  <si>
    <t>Foreign exchange derivatives:</t>
  </si>
  <si>
    <t>Current</t>
  </si>
  <si>
    <t>Financial assets</t>
  </si>
  <si>
    <t>Cash and cash equivalents</t>
  </si>
  <si>
    <t>Other financial assets</t>
  </si>
  <si>
    <t>Financial liabilities</t>
  </si>
  <si>
    <t>Bank loans and overdrafts</t>
  </si>
  <si>
    <t>Bonds and other loans</t>
  </si>
  <si>
    <t>Of which:</t>
  </si>
  <si>
    <t>Derivatives</t>
  </si>
  <si>
    <t>Unilever PLC</t>
  </si>
  <si>
    <t>Other group companies</t>
  </si>
  <si>
    <t>Other countries</t>
  </si>
  <si>
    <t>Total other group companies</t>
  </si>
  <si>
    <t>Total bonds and other loans</t>
  </si>
  <si>
    <t>Prepayments and accrued income</t>
  </si>
  <si>
    <t>Other receivables</t>
  </si>
  <si>
    <t>Interest in net assets of joint ventures</t>
  </si>
  <si>
    <t>Interest in net assets of associates</t>
  </si>
  <si>
    <t>Additions</t>
  </si>
  <si>
    <t>Reclassification as held for sale</t>
  </si>
  <si>
    <t>Depreciation charge for the year</t>
  </si>
  <si>
    <t>Goodwill</t>
  </si>
  <si>
    <t>Software</t>
  </si>
  <si>
    <t>assets</t>
  </si>
  <si>
    <t>Cost</t>
  </si>
  <si>
    <t>PLC dividends</t>
  </si>
  <si>
    <t>€</t>
  </si>
  <si>
    <t>Basic earnings per share</t>
  </si>
  <si>
    <t>Diluted earnings per share</t>
  </si>
  <si>
    <t>Millions of share units</t>
  </si>
  <si>
    <t>Add dilutive effect of share-based compensation plans</t>
  </si>
  <si>
    <t>Calculation of earnings</t>
  </si>
  <si>
    <t>Current tax</t>
  </si>
  <si>
    <t>Current year</t>
  </si>
  <si>
    <t>Deferred tax</t>
  </si>
  <si>
    <t>Origination and reversal of temporary differences</t>
  </si>
  <si>
    <t>Changes in tax rates</t>
  </si>
  <si>
    <t>Reconciliation of effective tax rate</t>
  </si>
  <si>
    <t>Effective tax rate</t>
  </si>
  <si>
    <t>Finance costs</t>
  </si>
  <si>
    <t>Staff costs</t>
  </si>
  <si>
    <t>Share-based compensation costs</t>
  </si>
  <si>
    <t>Average number of employees during the year</t>
  </si>
  <si>
    <t>The Americas</t>
  </si>
  <si>
    <t>Salaries and short-term employee benefits</t>
  </si>
  <si>
    <t>The</t>
  </si>
  <si>
    <t>Europe</t>
  </si>
  <si>
    <t>Kingdom</t>
  </si>
  <si>
    <t>Non-current assets</t>
  </si>
  <si>
    <t>Care</t>
  </si>
  <si>
    <t>and other</t>
  </si>
  <si>
    <t>Attributable to:</t>
  </si>
  <si>
    <t>Group cash flow in respect of pensions and similar benefits</t>
  </si>
  <si>
    <t>Total liabilities</t>
  </si>
  <si>
    <t>Inflation rate</t>
  </si>
  <si>
    <t>The charge to the income statement comprises:</t>
  </si>
  <si>
    <t>€ billion</t>
  </si>
  <si>
    <t>benefit plans</t>
  </si>
  <si>
    <t>pension plans</t>
  </si>
  <si>
    <t>Of which in respect of:</t>
  </si>
  <si>
    <t>Recognition of previously unrecognised losses brought forward</t>
  </si>
  <si>
    <t>Financial assets at fair value through profit or loss:</t>
  </si>
  <si>
    <t>current</t>
  </si>
  <si>
    <t>Non-</t>
  </si>
  <si>
    <t>Cash and cash equivalents reconciliation to the cash flow statement</t>
  </si>
  <si>
    <t>Cash and cash equivalents per cash flow statement</t>
  </si>
  <si>
    <t>Assets at fair value</t>
  </si>
  <si>
    <t>Liabilities at fair value</t>
  </si>
  <si>
    <t>receivables</t>
  </si>
  <si>
    <t>payables</t>
  </si>
  <si>
    <t>liabilities</t>
  </si>
  <si>
    <t>Currency translation</t>
  </si>
  <si>
    <t>Share of net profit/(loss) of joint ventures and associates</t>
  </si>
  <si>
    <t>Longer-term sustainable growth rates</t>
  </si>
  <si>
    <t>Average near-term nominal growth rates</t>
  </si>
  <si>
    <t>Average operating margins</t>
  </si>
  <si>
    <t>Switzerland</t>
  </si>
  <si>
    <t>Trade creditors and other payables</t>
  </si>
  <si>
    <t>Net assets sold</t>
  </si>
  <si>
    <t>Total PLC</t>
  </si>
  <si>
    <t>Benefits paid by the company in respect of unfunded plans:</t>
  </si>
  <si>
    <t xml:space="preserve">As at </t>
  </si>
  <si>
    <t>Dividends on ordinary capital during the year</t>
  </si>
  <si>
    <t>Before</t>
  </si>
  <si>
    <t>Asia/AMET/RUB</t>
  </si>
  <si>
    <t>Reconciliation of movements in Level 3 valuations</t>
  </si>
  <si>
    <t>Gains and losses recognised in other comprehensive income</t>
  </si>
  <si>
    <t>Purchases and new issues</t>
  </si>
  <si>
    <t>Sales and settlements</t>
  </si>
  <si>
    <t>Other taxation advisory services</t>
  </si>
  <si>
    <t>Over/(under) provided in prior years</t>
  </si>
  <si>
    <t xml:space="preserve"> </t>
  </si>
  <si>
    <t>amount of</t>
  </si>
  <si>
    <t>Other plans</t>
  </si>
  <si>
    <t>Commodity derivatives:</t>
  </si>
  <si>
    <t>Liabilities held for sale</t>
  </si>
  <si>
    <t>Experience gains/(losses) arising on pension plan and other benefit plan liabilities</t>
  </si>
  <si>
    <t>Currency retranslation gains/(losses)</t>
  </si>
  <si>
    <t>The following related party balances existed with associate or joint venture businesses at 31 December:</t>
  </si>
  <si>
    <t>Currency retranslation during the year:</t>
  </si>
  <si>
    <t>Return on plan assets excluding amounts included in net finance income/(cost)</t>
  </si>
  <si>
    <t>Total of defined benefit costs recognised in other comprehensive income</t>
  </si>
  <si>
    <t>Fair value of assets</t>
  </si>
  <si>
    <t>Interest cost</t>
  </si>
  <si>
    <t>Interest income</t>
  </si>
  <si>
    <t>Life expectancy</t>
  </si>
  <si>
    <t>Net amount</t>
  </si>
  <si>
    <t>Derivative financial assets</t>
  </si>
  <si>
    <t>Notes</t>
  </si>
  <si>
    <t>4B</t>
  </si>
  <si>
    <t>17A</t>
  </si>
  <si>
    <t>Asia/</t>
  </si>
  <si>
    <t>4A</t>
  </si>
  <si>
    <t>Other post-</t>
  </si>
  <si>
    <t>Accumulated depreciation</t>
  </si>
  <si>
    <t>Non-current</t>
  </si>
  <si>
    <t>Unilever Group</t>
  </si>
  <si>
    <t>Capital redemption reserve</t>
  </si>
  <si>
    <t>Currency retranslation reserve – movements during the year</t>
  </si>
  <si>
    <t>Movement during the year</t>
  </si>
  <si>
    <t>Currency retranslation gains/(losses) – movement during the year</t>
  </si>
  <si>
    <t>Other financial liabilities</t>
  </si>
  <si>
    <t>within</t>
  </si>
  <si>
    <t>1 and</t>
  </si>
  <si>
    <t>2 and</t>
  </si>
  <si>
    <t>3 and</t>
  </si>
  <si>
    <t>4 and</t>
  </si>
  <si>
    <t>after</t>
  </si>
  <si>
    <t>1 year</t>
  </si>
  <si>
    <t>2 years</t>
  </si>
  <si>
    <t>3 years</t>
  </si>
  <si>
    <t>4 years</t>
  </si>
  <si>
    <t>5 years</t>
  </si>
  <si>
    <t xml:space="preserve"> € million </t>
  </si>
  <si>
    <t xml:space="preserve">Trade </t>
  </si>
  <si>
    <t>Gross amounts of</t>
  </si>
  <si>
    <t xml:space="preserve">Financial </t>
  </si>
  <si>
    <t>balance sheet</t>
  </si>
  <si>
    <t>instruments</t>
  </si>
  <si>
    <t>Cash and cash equivalents per balance sheet</t>
  </si>
  <si>
    <t xml:space="preserve"> Level 1</t>
  </si>
  <si>
    <t xml:space="preserve"> Level 2</t>
  </si>
  <si>
    <t>16C</t>
  </si>
  <si>
    <t>indirect taxes</t>
  </si>
  <si>
    <t>During the year the Group (including its subsidiaries) obtained the following services from the Group auditor and its associates:</t>
  </si>
  <si>
    <t xml:space="preserve">Europe </t>
  </si>
  <si>
    <t xml:space="preserve">Total </t>
  </si>
  <si>
    <t>United</t>
  </si>
  <si>
    <t>Wages and salaries</t>
  </si>
  <si>
    <t>Social security costs</t>
  </si>
  <si>
    <t>Other pension costs</t>
  </si>
  <si>
    <t>’000</t>
  </si>
  <si>
    <t xml:space="preserve"> pension plans</t>
  </si>
  <si>
    <t>Men</t>
  </si>
  <si>
    <t>Women</t>
  </si>
  <si>
    <t>Defined benefit pension and other benefit plans:</t>
  </si>
  <si>
    <t>Settlements</t>
  </si>
  <si>
    <t>Total operating cost</t>
  </si>
  <si>
    <t>Actuarial gains/(losses) arising from changes in demographic assumptions</t>
  </si>
  <si>
    <t>Actuarial gains/(losses) arising from changes in financial assumptions</t>
  </si>
  <si>
    <t>Present value of liabilities</t>
  </si>
  <si>
    <t>– Europe</t>
  </si>
  <si>
    <t>– North America</t>
  </si>
  <si>
    <t>– Other</t>
  </si>
  <si>
    <t>– Government bonds</t>
  </si>
  <si>
    <t>Company contributions to funded plans:</t>
  </si>
  <si>
    <t xml:space="preserve">Defined benefit </t>
  </si>
  <si>
    <t>Defined contributions</t>
  </si>
  <si>
    <t>`</t>
  </si>
  <si>
    <t>Accumulated amortisation and impairment</t>
  </si>
  <si>
    <t>Remeasurements of defined benefit pension plans</t>
  </si>
  <si>
    <t>financial liabilities</t>
  </si>
  <si>
    <t>set off in the</t>
  </si>
  <si>
    <t>presented in the</t>
  </si>
  <si>
    <t>Net amounts of</t>
  </si>
  <si>
    <t>financial assets</t>
  </si>
  <si>
    <t>Derivative financial liabilities</t>
  </si>
  <si>
    <t>Remeasurement of defined benefit pension plans net of tax</t>
  </si>
  <si>
    <t xml:space="preserve">   Incentive tax credits</t>
  </si>
  <si>
    <t xml:space="preserve">   Withholding tax on dividends</t>
  </si>
  <si>
    <t xml:space="preserve">   Expenses not deductible for tax purposes</t>
  </si>
  <si>
    <t>Amortisation/impairment for the year</t>
  </si>
  <si>
    <t xml:space="preserve">    Other reserves</t>
  </si>
  <si>
    <t xml:space="preserve">    Retained Profit</t>
  </si>
  <si>
    <t xml:space="preserve">    Non-controlling interest</t>
  </si>
  <si>
    <t>Movement in net investment hedges and exchange differences in net investments in foreign operations</t>
  </si>
  <si>
    <t>States</t>
  </si>
  <si>
    <t>Cost of sales</t>
  </si>
  <si>
    <t>Gross profit</t>
  </si>
  <si>
    <t xml:space="preserve">Net assets acquired </t>
  </si>
  <si>
    <t>Total consideration</t>
  </si>
  <si>
    <t xml:space="preserve">€ million </t>
  </si>
  <si>
    <t xml:space="preserve">   Irrecoverable witholding tax </t>
  </si>
  <si>
    <t xml:space="preserve">   Income tax reserve adjustments - current and prior year</t>
  </si>
  <si>
    <t>Profit after tax</t>
  </si>
  <si>
    <t>Net increase/(decrease) in cash and cash-equivalents</t>
  </si>
  <si>
    <t>HUL Non-controlling interest</t>
  </si>
  <si>
    <t>Share of (profit)/loss for the year ended 31 December</t>
  </si>
  <si>
    <t>Dividend paid to the non-controlling interest</t>
  </si>
  <si>
    <t>Fair value</t>
  </si>
  <si>
    <t>Carrying</t>
  </si>
  <si>
    <t>amount</t>
  </si>
  <si>
    <t>Fair values of financial assets and financial liabilities</t>
  </si>
  <si>
    <t>Financial</t>
  </si>
  <si>
    <t>Profit/(loss) on sale attributable to Unilever</t>
  </si>
  <si>
    <t>Cash</t>
  </si>
  <si>
    <t>Cash balances of businesses sold</t>
  </si>
  <si>
    <t>Non-cash items and deferred consideration</t>
  </si>
  <si>
    <t xml:space="preserve"> Total assets</t>
  </si>
  <si>
    <t>Significant non-cash charges:</t>
  </si>
  <si>
    <t xml:space="preserve">    Change in assumption</t>
  </si>
  <si>
    <t>Of which deferred tax to be recovered/(settled)</t>
  </si>
  <si>
    <t>Dividend received/reductions</t>
  </si>
  <si>
    <t>Share of net profit / (loss)</t>
  </si>
  <si>
    <t>Ageing of trade receivables</t>
  </si>
  <si>
    <t>Charge to income statement</t>
  </si>
  <si>
    <t>Reduction/releases</t>
  </si>
  <si>
    <t>Currency translations</t>
  </si>
  <si>
    <t>1.000% Notes 2023 (€)</t>
  </si>
  <si>
    <t>0.500% Notes 2024 (€)</t>
  </si>
  <si>
    <t>2.000% Notes 2026 (US $)</t>
  </si>
  <si>
    <t xml:space="preserve"> related</t>
  </si>
  <si>
    <t>Foreign exchange cash inflows</t>
  </si>
  <si>
    <t>Foreign exchange cash outflows</t>
  </si>
  <si>
    <t>Trade</t>
  </si>
  <si>
    <t>Related amounts not set</t>
  </si>
  <si>
    <t>off in the balance sheet</t>
  </si>
  <si>
    <t>recognised</t>
  </si>
  <si>
    <t xml:space="preserve">Cash </t>
  </si>
  <si>
    <t>received</t>
  </si>
  <si>
    <t xml:space="preserve">Carrying </t>
  </si>
  <si>
    <t xml:space="preserve">Other </t>
  </si>
  <si>
    <t xml:space="preserve">Total fair </t>
  </si>
  <si>
    <t xml:space="preserve">Level 3 </t>
  </si>
  <si>
    <t xml:space="preserve">value </t>
  </si>
  <si>
    <t xml:space="preserve">Income Statement: </t>
  </si>
  <si>
    <t>commitments</t>
  </si>
  <si>
    <t xml:space="preserve">                             </t>
  </si>
  <si>
    <t>1 January</t>
  </si>
  <si>
    <t>31 December</t>
  </si>
  <si>
    <t xml:space="preserve">1 January </t>
  </si>
  <si>
    <t>Deferred consideration</t>
  </si>
  <si>
    <r>
      <t>Derivatives</t>
    </r>
    <r>
      <rPr>
        <vertAlign val="superscript"/>
        <sz val="10"/>
        <color rgb="FF000000"/>
        <rFont val="Unilever DIN Offc Pro"/>
        <family val="2"/>
      </rPr>
      <t>(b)</t>
    </r>
  </si>
  <si>
    <t>Equities total</t>
  </si>
  <si>
    <t>Fixed income total</t>
  </si>
  <si>
    <t>– Investment grade corporate bonds</t>
  </si>
  <si>
    <t>– Other fixed income</t>
  </si>
  <si>
    <t>Private equity</t>
  </si>
  <si>
    <t>Property and real estate</t>
  </si>
  <si>
    <t>Hedge funds</t>
  </si>
  <si>
    <t>Share of net profit/(loss)</t>
  </si>
  <si>
    <t>Raw materials and consumables</t>
  </si>
  <si>
    <t>Finished goods and goods for resale</t>
  </si>
  <si>
    <t>HUL Balance sheet as at 31 December</t>
  </si>
  <si>
    <t>HUL Comprehensive income for the year ended 31 December</t>
  </si>
  <si>
    <t>Goodwill and intangibles</t>
  </si>
  <si>
    <t>and cross-currency swaps.</t>
  </si>
  <si>
    <t>The following table shows the split in fixed and floating-rate interest exposures, taking into account the impact of interest rate swaps</t>
  </si>
  <si>
    <t>table. Derivatives used to hedge:</t>
  </si>
  <si>
    <t>The Group does not use derivative financial instruments for speculative purposes. The uses of derivatives and the related values of derivatives are summarised in the following</t>
  </si>
  <si>
    <t>The following financial assets are subject to offsetting, enforceable master netting arrangements and similar agreements.</t>
  </si>
  <si>
    <t>The following financial liabilities are subject to offsetting, enforceable master netting arrangements and similar agreements.</t>
  </si>
  <si>
    <t xml:space="preserve">The Group’s Treasury function aims to protect the Group’s financial investments, while maximising returns. The fair value of financial assets is the same </t>
  </si>
  <si>
    <t>Contingent consideration</t>
  </si>
  <si>
    <t>Non-underlying items within operating profit before tax</t>
  </si>
  <si>
    <t>Non-underlying items within operating profit after tax</t>
  </si>
  <si>
    <t>Key management compensation</t>
  </si>
  <si>
    <r>
      <t>Share-based benefits</t>
    </r>
    <r>
      <rPr>
        <vertAlign val="superscript"/>
        <sz val="10"/>
        <color rgb="FF000000"/>
        <rFont val="Unilever DIN Offc Pro"/>
        <family val="2"/>
      </rPr>
      <t>(a)</t>
    </r>
  </si>
  <si>
    <t>Defined benefit</t>
  </si>
  <si>
    <t xml:space="preserve"> Change in liabilities</t>
  </si>
  <si>
    <t>UK</t>
  </si>
  <si>
    <t>Estimate</t>
  </si>
  <si>
    <t>Underlying effective tax rate</t>
  </si>
  <si>
    <t>Net profit attributable to shareholders' equity - used for basic and diluted earnings per share</t>
  </si>
  <si>
    <t>Post-tax impact of non-underlying items</t>
  </si>
  <si>
    <t>Underlying profit attributable to shareholders' equity - used for underlying earnings per share</t>
  </si>
  <si>
    <t>Finite-life intangible assets</t>
  </si>
  <si>
    <t>Indefinite- life</t>
  </si>
  <si>
    <t xml:space="preserve">intangible </t>
  </si>
  <si>
    <t>Treasury shares – movements during the year</t>
  </si>
  <si>
    <t xml:space="preserve">Opening </t>
  </si>
  <si>
    <t>balance at</t>
  </si>
  <si>
    <t>Business</t>
  </si>
  <si>
    <t>Non -Cash Movement</t>
  </si>
  <si>
    <t xml:space="preserve">Foreign </t>
  </si>
  <si>
    <t>exchange</t>
  </si>
  <si>
    <t>changes</t>
  </si>
  <si>
    <t xml:space="preserve">Fair </t>
  </si>
  <si>
    <t xml:space="preserve">value  </t>
  </si>
  <si>
    <t xml:space="preserve">Closing </t>
  </si>
  <si>
    <r>
      <t>Bank loans and overdrafts</t>
    </r>
    <r>
      <rPr>
        <vertAlign val="superscript"/>
        <sz val="10"/>
        <color rgb="FF000000"/>
        <rFont val="Unilever DIN Offc Pro"/>
        <family val="2"/>
      </rPr>
      <t>(a)</t>
    </r>
  </si>
  <si>
    <r>
      <t>Bonds and other loans</t>
    </r>
    <r>
      <rPr>
        <vertAlign val="superscript"/>
        <sz val="10"/>
        <color rgb="FF000000"/>
        <rFont val="Unilever DIN Offc Pro"/>
        <family val="2"/>
      </rPr>
      <t>(a)</t>
    </r>
  </si>
  <si>
    <t>1.375% Notes 2029 (€)</t>
  </si>
  <si>
    <t>0.875% Notes 2025 (€)</t>
  </si>
  <si>
    <t>0.375% Notes 2023 (€)</t>
  </si>
  <si>
    <t>1.000% Notes 2027 (€)</t>
  </si>
  <si>
    <t>1.125% Notes 2022 (£)</t>
  </si>
  <si>
    <t>1.375% Notes 2024 (£)</t>
  </si>
  <si>
    <t>1.875% Notes 2029 (£)</t>
  </si>
  <si>
    <t>of recognised</t>
  </si>
  <si>
    <t>Inputs for PIS and COFINS taxes</t>
  </si>
  <si>
    <t>Goodwill amortisation</t>
  </si>
  <si>
    <t>Total Brazil Tax</t>
  </si>
  <si>
    <t>Total contingent liabilities</t>
  </si>
  <si>
    <t>Non-controlling interest</t>
  </si>
  <si>
    <t>Assets held for sale</t>
  </si>
  <si>
    <t>Non-underlying items</t>
  </si>
  <si>
    <t>Underlying operating profit</t>
  </si>
  <si>
    <t>Home</t>
  </si>
  <si>
    <t>Tax on non-underlying items within operating profit</t>
  </si>
  <si>
    <t xml:space="preserve">Differences between computed rate of tax and effective tax rate due to: </t>
  </si>
  <si>
    <t>Provisions and accruals</t>
  </si>
  <si>
    <t>Underlying earnings per share</t>
  </si>
  <si>
    <t>Less treasury shares held by employee share trusts and companies</t>
  </si>
  <si>
    <t>Current: due within one year</t>
  </si>
  <si>
    <t>Non-current: due after more than one year</t>
  </si>
  <si>
    <t>Book value of treasury shares - see following table</t>
  </si>
  <si>
    <t xml:space="preserve">Other purchases and utilisations </t>
  </si>
  <si>
    <r>
      <t>Other financial liabilities</t>
    </r>
    <r>
      <rPr>
        <vertAlign val="superscript"/>
        <sz val="10"/>
        <color rgb="FF000000"/>
        <rFont val="Unilever DIN Offc Pro"/>
        <family val="2"/>
      </rPr>
      <t>(a)</t>
    </r>
  </si>
  <si>
    <t>0.000% Notes 2021 (€)</t>
  </si>
  <si>
    <t xml:space="preserve">The Group is exposed to the risks of changes in fair value of its financial assets and liabilities. The following table summarises the fair values and carrying amounts of  </t>
  </si>
  <si>
    <t>financial instruments.</t>
  </si>
  <si>
    <t xml:space="preserve">Fees payable to the Group’s auditors for the audit of the consolidated and parent </t>
  </si>
  <si>
    <t xml:space="preserve">Fees payable to the Group’s auditors for the audit of accounts of subsidiaries of </t>
  </si>
  <si>
    <t>Rest of</t>
  </si>
  <si>
    <t xml:space="preserve">Rest of </t>
  </si>
  <si>
    <t>Movements in (deficit)/surplus during the year:</t>
  </si>
  <si>
    <t>Movements in liabilities during the year:</t>
  </si>
  <si>
    <t>Duration (years)</t>
  </si>
  <si>
    <t>Active members</t>
  </si>
  <si>
    <t>Deferred members</t>
  </si>
  <si>
    <t>Retired members</t>
  </si>
  <si>
    <t>Total plan assets</t>
  </si>
  <si>
    <t>Refreshment</t>
  </si>
  <si>
    <t>Brazil</t>
  </si>
  <si>
    <t>Beauty &amp;</t>
  </si>
  <si>
    <t>Foods &amp;</t>
  </si>
  <si>
    <t xml:space="preserve">Personal Care </t>
  </si>
  <si>
    <t xml:space="preserve">  Cash flow hedges</t>
  </si>
  <si>
    <t>Trade payables, accruals and other liabilities</t>
  </si>
  <si>
    <t>Total payment for acquisition</t>
  </si>
  <si>
    <t>Hyperinflationary adjustment</t>
  </si>
  <si>
    <t xml:space="preserve">Currency retranslation </t>
  </si>
  <si>
    <t>Foods &amp; Refreshment</t>
  </si>
  <si>
    <t>Increase by 0.5%</t>
  </si>
  <si>
    <t>Increase by 1 year</t>
  </si>
  <si>
    <t>Increase by 1.0%</t>
  </si>
  <si>
    <t>1.625% Notes 2033 (€)</t>
  </si>
  <si>
    <t>0.500% Notes 2022 (€)</t>
  </si>
  <si>
    <t>0.500% Bonds 2025 (€)</t>
  </si>
  <si>
    <t>4.250% Notes 2021 (US $)</t>
  </si>
  <si>
    <t>5.900% Bonds 2032 (US $)</t>
  </si>
  <si>
    <t>3.500% Notes 2028 (US $)</t>
  </si>
  <si>
    <t>3.125% Notes 2023 (US $)</t>
  </si>
  <si>
    <t>3.000% Notes 2022 (US $)</t>
  </si>
  <si>
    <t>3.250% Notes 2024 (US $)</t>
  </si>
  <si>
    <t>3.100% Notes 2025 (US $)</t>
  </si>
  <si>
    <t>2.600% Notes 2024 (US $)</t>
  </si>
  <si>
    <t>3.375% Notes 2025 (US $)</t>
  </si>
  <si>
    <t>7.250% Bonds 2026 (US $)</t>
  </si>
  <si>
    <t>6.625% Bonds 2028 (US $)</t>
  </si>
  <si>
    <t>5.600% Bonds 2097 (US $)</t>
  </si>
  <si>
    <t>Interest rate swaps cash inflows</t>
  </si>
  <si>
    <t>Interest rate swaps cash outflows</t>
  </si>
  <si>
    <t>Foreign exchange derivatives</t>
  </si>
  <si>
    <t xml:space="preserve">Foreign exchange derivatives </t>
  </si>
  <si>
    <t>Total financial liabilities</t>
  </si>
  <si>
    <t>Number of years a current pensioner is expected to live beyond age 65:</t>
  </si>
  <si>
    <t xml:space="preserve">   Others</t>
  </si>
  <si>
    <t>Beauty &amp; Personal Care Asia/AMET/RUB</t>
  </si>
  <si>
    <t>Personal Care</t>
  </si>
  <si>
    <t>0.500% Notes 2023 (€)</t>
  </si>
  <si>
    <t>2.900% Notes 2027 (US $)</t>
  </si>
  <si>
    <t>2.200% Notes 2022 (US $)</t>
  </si>
  <si>
    <t>Non-derivative financial  liabilities:</t>
  </si>
  <si>
    <t>Financial assets at fair value through other comprehensive income</t>
  </si>
  <si>
    <t>2. Segment information</t>
  </si>
  <si>
    <r>
      <t xml:space="preserve">Segment information  </t>
    </r>
    <r>
      <rPr>
        <b/>
        <sz val="11"/>
        <color rgb="FF1D68E1"/>
        <rFont val="Unilever DIN Offc Pro"/>
        <family val="2"/>
      </rPr>
      <t>continued</t>
    </r>
  </si>
  <si>
    <t>Additional information by geographies</t>
  </si>
  <si>
    <t>4A. Staff and management costs</t>
  </si>
  <si>
    <t>4B. Pensions and similar obligations</t>
  </si>
  <si>
    <t>Income statement</t>
  </si>
  <si>
    <t>Balance sheet</t>
  </si>
  <si>
    <t>Reconciliation of change in assets and liabilities</t>
  </si>
  <si>
    <r>
      <t>World</t>
    </r>
    <r>
      <rPr>
        <b/>
        <vertAlign val="superscript"/>
        <sz val="10"/>
        <color rgb="FF1D68E1"/>
        <rFont val="Unilever DIN Offc Pro"/>
        <family val="2"/>
      </rPr>
      <t>(a)</t>
    </r>
  </si>
  <si>
    <r>
      <t>World</t>
    </r>
    <r>
      <rPr>
        <vertAlign val="superscript"/>
        <sz val="10"/>
        <color rgb="FF1D68E1"/>
        <rFont val="Unilever DIN Offc Pro"/>
        <family val="2"/>
      </rPr>
      <t>(a)</t>
    </r>
  </si>
  <si>
    <t xml:space="preserve"> 31 December</t>
  </si>
  <si>
    <t>Movements in irrecovable surplus during the year:</t>
  </si>
  <si>
    <t>Plan assets</t>
  </si>
  <si>
    <t>Sensitivities</t>
  </si>
  <si>
    <t>Cash flow</t>
  </si>
  <si>
    <t>4C. Share-based compensation plns</t>
  </si>
  <si>
    <t>5. Net finance costs</t>
  </si>
  <si>
    <t>Interest on lease liabilities</t>
  </si>
  <si>
    <t>6A. Income tax</t>
  </si>
  <si>
    <t>6B. Deferred tax</t>
  </si>
  <si>
    <t>Right of use asset</t>
  </si>
  <si>
    <t>Lease liability</t>
  </si>
  <si>
    <t>6C. Tax on items recognised in equity or other comprehensive income</t>
  </si>
  <si>
    <t>Tax effects  directly recognised in equity or other comprehensive income were as follows:</t>
  </si>
  <si>
    <t>7. Combined earnings per share</t>
  </si>
  <si>
    <t>8. Dividends on ordinary capital</t>
  </si>
  <si>
    <t>9. Goodwill and intangible assets</t>
  </si>
  <si>
    <t>10. Property, plant and equipment</t>
  </si>
  <si>
    <t xml:space="preserve">Hyperinflationary adjustment </t>
  </si>
  <si>
    <t xml:space="preserve">Reclassification as held for sale </t>
  </si>
  <si>
    <t>10B Leased assets</t>
  </si>
  <si>
    <t>11. Other non-current assets</t>
  </si>
  <si>
    <r>
      <t>Joint ventures</t>
    </r>
    <r>
      <rPr>
        <b/>
        <vertAlign val="superscript"/>
        <sz val="10"/>
        <color rgb="FF1D68E1"/>
        <rFont val="Unilever DIN Offc Pro"/>
        <family val="2"/>
      </rPr>
      <t>(a)</t>
    </r>
  </si>
  <si>
    <t>12. Inventories</t>
  </si>
  <si>
    <t>13. Trade and other current receivables</t>
  </si>
  <si>
    <t>14. Trade payables and other liabilities</t>
  </si>
  <si>
    <t>15A. Share capital</t>
  </si>
  <si>
    <t>15B. Equity</t>
  </si>
  <si>
    <t>15C. Financial liabilities</t>
  </si>
  <si>
    <t>Reconcilliation of liabilities arising from financing activities</t>
  </si>
  <si>
    <t>Lease liabilities</t>
  </si>
  <si>
    <t>Analysis of bonds and other loans</t>
  </si>
  <si>
    <t>1.125% Bonds 2027 (€)</t>
  </si>
  <si>
    <t>1.125% Bonds 2028 (€)</t>
  </si>
  <si>
    <t>1.375% Notes 2030 (€)</t>
  </si>
  <si>
    <t>3.500% Bonds 2028 (US $)</t>
  </si>
  <si>
    <t>2.750% Bond 2021 (US $)</t>
  </si>
  <si>
    <t>16A. Management of liquidity risk</t>
  </si>
  <si>
    <r>
      <t>derivatives</t>
    </r>
    <r>
      <rPr>
        <b/>
        <vertAlign val="superscript"/>
        <sz val="10"/>
        <color rgb="FF1D68E1"/>
        <rFont val="Unilever DIN Offc Pro"/>
        <family val="2"/>
      </rPr>
      <t>(a)</t>
    </r>
  </si>
  <si>
    <t>16B. Management of market risk</t>
  </si>
  <si>
    <t>16C. Derivatives and hedging</t>
  </si>
  <si>
    <t>Master netting or similar agreements</t>
  </si>
  <si>
    <t>(I) Financial assets</t>
  </si>
  <si>
    <t>(II) Financial liabilities</t>
  </si>
  <si>
    <t>17A. Financial assets</t>
  </si>
  <si>
    <r>
      <t>Financial assets</t>
    </r>
    <r>
      <rPr>
        <b/>
        <vertAlign val="superscript"/>
        <sz val="10"/>
        <color rgb="FF1D68E1"/>
        <rFont val="Unilever DIN Offc Pro"/>
        <family val="2"/>
      </rPr>
      <t>(a)</t>
    </r>
  </si>
  <si>
    <t>Financial asets at amortised cost</t>
  </si>
  <si>
    <t>18. Financial instruments fair value risk</t>
  </si>
  <si>
    <t>Fair value hierarchy</t>
  </si>
  <si>
    <t>Financial assets at fair vlue through profit</t>
  </si>
  <si>
    <t xml:space="preserve">  or loss:</t>
  </si>
  <si>
    <t>Gains and losses recognised in income statement</t>
  </si>
  <si>
    <t>19. Provisions</t>
  </si>
  <si>
    <t>20. Commitments and contingent liabilities</t>
  </si>
  <si>
    <t>Lease commitments and other commitments fall due as follows:</t>
  </si>
  <si>
    <t>Other tax assessments - approximately 600 cases</t>
  </si>
  <si>
    <t>Other contingent laibilities</t>
  </si>
  <si>
    <t>22. Assets and liabilities held for sale</t>
  </si>
  <si>
    <t>23. Related party transactions</t>
  </si>
  <si>
    <t>Gains/(losses) on:</t>
  </si>
  <si>
    <t>Selling and administration expenses</t>
  </si>
  <si>
    <t xml:space="preserve">  of which: </t>
  </si>
  <si>
    <t>1.500% Notes 2039 (€)</t>
  </si>
  <si>
    <t>Actuarial gain/(loss) arising from experience adjustments</t>
  </si>
  <si>
    <t>€ Million</t>
  </si>
  <si>
    <t>Total inventories</t>
  </si>
  <si>
    <t xml:space="preserve">Provision for inventories </t>
  </si>
  <si>
    <t>Reduction / releases</t>
  </si>
  <si>
    <r>
      <t>Others</t>
    </r>
    <r>
      <rPr>
        <vertAlign val="superscript"/>
        <sz val="10"/>
        <color rgb="FF000000"/>
        <rFont val="Unilever DIN Offc Pro"/>
        <family val="2"/>
      </rPr>
      <t xml:space="preserve"> (a)</t>
    </r>
  </si>
  <si>
    <t>Commodity contracts cash inflows</t>
  </si>
  <si>
    <t>Commodity contracts cash outlows</t>
  </si>
  <si>
    <t>Current finanacial liabilties</t>
  </si>
  <si>
    <t>Non - current financial liabilities</t>
  </si>
  <si>
    <t>Less: lease liabilities</t>
  </si>
  <si>
    <t>Financial liabilities (excluding lease liabilties)</t>
  </si>
  <si>
    <t>Curent</t>
  </si>
  <si>
    <t xml:space="preserve">   Refreshment</t>
  </si>
  <si>
    <t xml:space="preserve">  Share of gain on disposal of Spreads business in Portugal JV</t>
  </si>
  <si>
    <t xml:space="preserve">    Of which: Executive Directors</t>
  </si>
  <si>
    <t xml:space="preserve">    Non-Executive Directors' fees</t>
  </si>
  <si>
    <t>Pension plans</t>
  </si>
  <si>
    <t>Aggregate surplus:</t>
  </si>
  <si>
    <t>Actual return on plan assets (excluding  amounts 
  in net finance income/charge)</t>
  </si>
  <si>
    <t>Actuarial gain/(loss) arising from changes 
  in demographic assumptions</t>
  </si>
  <si>
    <t>Actuarial gain/(loss) arising from changes 
  in financial assumptions</t>
  </si>
  <si>
    <t>Actual return on plan assets (excluding amounts  
  in net finance income/charge)</t>
  </si>
  <si>
    <t>Actuarial gain/(loss) arising from changes 
   in demographic assumptions</t>
  </si>
  <si>
    <t>Actuarial gain/(loss) arising from changes 
   in financial assumptions</t>
  </si>
  <si>
    <t>Actuarial gain/(loss) arising from experience
   adjustments</t>
  </si>
  <si>
    <t>Assets/fund (liabilities) that are not employee
benefits</t>
  </si>
  <si>
    <t>of shares</t>
  </si>
  <si>
    <t xml:space="preserve">Number </t>
  </si>
  <si>
    <t xml:space="preserve">   Transfer to/(from) unrecognised deferred tax assets</t>
  </si>
  <si>
    <t xml:space="preserve">  after more than 12 months</t>
  </si>
  <si>
    <t xml:space="preserve">  comprehensive income</t>
  </si>
  <si>
    <t>Indefinite-life 
intangible</t>
  </si>
  <si>
    <t>Additions through business combinations</t>
  </si>
  <si>
    <t>Disposal of businesses</t>
  </si>
  <si>
    <t>10A. Owned assets</t>
  </si>
  <si>
    <t>Includes capital expenditures for assets under construction</t>
  </si>
  <si>
    <t>Provision for inventories</t>
  </si>
  <si>
    <t xml:space="preserve">Impairment provision for total trade and other receivables </t>
  </si>
  <si>
    <t>Total trade payables and other liabilities</t>
  </si>
  <si>
    <t>Analysis of other reserves</t>
  </si>
  <si>
    <t>Hedging gains/(losses) transferred to non-financial assets</t>
  </si>
  <si>
    <t>Currency retranslation of group companies net assets and liabilities during the year</t>
  </si>
  <si>
    <t>disposals</t>
  </si>
  <si>
    <r>
      <t>Lease liabilities</t>
    </r>
    <r>
      <rPr>
        <vertAlign val="superscript"/>
        <sz val="10"/>
        <color rgb="FF000000"/>
        <rFont val="Unilever DIN Offc Pro"/>
        <family val="2"/>
      </rPr>
      <t>(b)</t>
    </r>
  </si>
  <si>
    <t>2.125% Notes 2029 ($)</t>
  </si>
  <si>
    <t>Net carrying</t>
  </si>
  <si>
    <t xml:space="preserve">1 and </t>
  </si>
  <si>
    <t xml:space="preserve">2 and </t>
  </si>
  <si>
    <t xml:space="preserve">3 and </t>
  </si>
  <si>
    <t xml:space="preserve">4 and </t>
  </si>
  <si>
    <t xml:space="preserve">    Fnancial </t>
  </si>
  <si>
    <t>Financial assets at fair value through other
 comprehensive income</t>
  </si>
  <si>
    <t>Leases</t>
  </si>
  <si>
    <r>
      <t>Property, plant and equipment held for sale</t>
    </r>
    <r>
      <rPr>
        <b/>
        <vertAlign val="superscript"/>
        <sz val="10"/>
        <color rgb="FF1D68E1"/>
        <rFont val="Unilever DIN Offc Pro"/>
        <family val="2"/>
      </rPr>
      <t>(b)</t>
    </r>
  </si>
  <si>
    <t xml:space="preserve">  Taxes related to the reorganisatio of our European business</t>
  </si>
  <si>
    <t>Non-underlying items not in operating profit but within net profit before tax</t>
  </si>
  <si>
    <t xml:space="preserve"> Non-underlying items not in operating profit but within net profit after tax</t>
  </si>
  <si>
    <t xml:space="preserve">       Distribution costs</t>
  </si>
  <si>
    <t xml:space="preserve">       Production costs</t>
  </si>
  <si>
    <t xml:space="preserve">       Raw and packaging materials and goods purchased for resale</t>
  </si>
  <si>
    <t xml:space="preserve">       Other</t>
  </si>
  <si>
    <t>Statement of comprehensie income</t>
  </si>
  <si>
    <t xml:space="preserve">    On foreign exchange derivatives</t>
  </si>
  <si>
    <r>
      <rPr>
        <vertAlign val="superscript"/>
        <sz val="9"/>
        <rFont val="Unilever DIN Offc Pro"/>
        <family val="2"/>
      </rPr>
      <t>(b)</t>
    </r>
    <r>
      <rPr>
        <sz val="9"/>
        <rFont val="Unilever DIN Offc Pro"/>
        <family val="2"/>
      </rPr>
      <t xml:space="preserve"> Other includes all members of the Unilever Leadership Executive, other than Executive Directors.</t>
    </r>
  </si>
  <si>
    <t>Total significant CGUs</t>
  </si>
  <si>
    <t>Total CGUs</t>
  </si>
  <si>
    <t>10A</t>
  </si>
  <si>
    <t>10B</t>
  </si>
  <si>
    <t xml:space="preserve">Owned assets                                                                                                                                     </t>
  </si>
  <si>
    <t xml:space="preserve">Leased assets                                                                                                                                           </t>
  </si>
  <si>
    <t xml:space="preserve">   Within underlying operating profit: </t>
  </si>
  <si>
    <t xml:space="preserve">   Within non-underlying items: </t>
  </si>
  <si>
    <t xml:space="preserve">     Depreciation and amortisation</t>
  </si>
  <si>
    <t>Significant CGUs</t>
  </si>
  <si>
    <t xml:space="preserve">  Cash at bank and in hand</t>
  </si>
  <si>
    <t xml:space="preserve">  Other cash equivalents</t>
  </si>
  <si>
    <t xml:space="preserve">              Derivatives</t>
  </si>
  <si>
    <t xml:space="preserve">   Derivatives</t>
  </si>
  <si>
    <t xml:space="preserve">   Other </t>
  </si>
  <si>
    <t xml:space="preserve">   Charges</t>
  </si>
  <si>
    <t xml:space="preserve">   Releases</t>
  </si>
  <si>
    <t xml:space="preserve">   Derivative contracts – receipts</t>
  </si>
  <si>
    <t xml:space="preserve">   Derivative contracts – payments</t>
  </si>
  <si>
    <t xml:space="preserve">   Fixed rate (weighted average amount of fixing for the following year)</t>
  </si>
  <si>
    <t xml:space="preserve">       Brand and Marketing Investment</t>
  </si>
  <si>
    <t xml:space="preserve">       Overheads</t>
  </si>
  <si>
    <t xml:space="preserve">   Current service cost</t>
  </si>
  <si>
    <t xml:space="preserve">   Employee contributions</t>
  </si>
  <si>
    <t xml:space="preserve">   Special termination benefits</t>
  </si>
  <si>
    <t xml:space="preserve">   Past service cost including (losses)/gains on curtailments</t>
  </si>
  <si>
    <t xml:space="preserve">   Settlements</t>
  </si>
  <si>
    <t xml:space="preserve">   Liabilities</t>
  </si>
  <si>
    <t xml:space="preserve">   Assets</t>
  </si>
  <si>
    <t xml:space="preserve">   Pension liability net of assets</t>
  </si>
  <si>
    <t xml:space="preserve">   Pension liability</t>
  </si>
  <si>
    <r>
      <t xml:space="preserve">                      Other</t>
    </r>
    <r>
      <rPr>
        <vertAlign val="superscript"/>
        <sz val="10"/>
        <color rgb="FF000000"/>
        <rFont val="Unilever DIN Offc Pro"/>
        <family val="2"/>
      </rPr>
      <t>(b)</t>
    </r>
  </si>
  <si>
    <t>Tax charge in income statement</t>
  </si>
  <si>
    <t xml:space="preserve">  Equity instruments at fair value through other</t>
  </si>
  <si>
    <t>Not overdue</t>
  </si>
  <si>
    <t>Past due less than three months</t>
  </si>
  <si>
    <t>Past due more than three months but less than six months</t>
  </si>
  <si>
    <t>Past due more than six months but less than one year</t>
  </si>
  <si>
    <t>Past due more than one year</t>
  </si>
  <si>
    <t>Total trade receivables</t>
  </si>
  <si>
    <t>Impairment provision for trade receivables</t>
  </si>
  <si>
    <t xml:space="preserve">acquisitions/ </t>
  </si>
  <si>
    <t>movement</t>
  </si>
  <si>
    <r>
      <t xml:space="preserve">    Derivatives</t>
    </r>
    <r>
      <rPr>
        <vertAlign val="superscript"/>
        <sz val="10"/>
        <color rgb="FF000000"/>
        <rFont val="Unilever DIN Offc Pro"/>
        <family val="2"/>
      </rPr>
      <t>(a)</t>
    </r>
  </si>
  <si>
    <t xml:space="preserve">    Other</t>
  </si>
  <si>
    <t xml:space="preserve">Gross amounts </t>
  </si>
  <si>
    <t>Undiscounted cash flows</t>
  </si>
  <si>
    <t>Lease liabiliies</t>
  </si>
  <si>
    <t xml:space="preserve">Category </t>
  </si>
  <si>
    <t>Segment</t>
  </si>
  <si>
    <t>Fabric</t>
  </si>
  <si>
    <t>Ice cream</t>
  </si>
  <si>
    <t>Savoury</t>
  </si>
  <si>
    <t>Deodorants</t>
  </si>
  <si>
    <t>Skin care</t>
  </si>
  <si>
    <t>Dressings</t>
  </si>
  <si>
    <t>Home Care</t>
  </si>
  <si>
    <t>Beauty &amp; Personal Care</t>
  </si>
  <si>
    <t>Past service costs including (losses)/gains
   on curtailments</t>
  </si>
  <si>
    <r>
      <t xml:space="preserve">Irrecoverable surplus </t>
    </r>
    <r>
      <rPr>
        <vertAlign val="superscript"/>
        <sz val="10"/>
        <color rgb="FF000000"/>
        <rFont val="Unilever DIN Offc Pro"/>
        <family val="2"/>
      </rPr>
      <t>(a)</t>
    </r>
  </si>
  <si>
    <t>Hair care</t>
  </si>
  <si>
    <t xml:space="preserve">   Fair value hedges</t>
  </si>
  <si>
    <t xml:space="preserve">   Cash flow hedges</t>
  </si>
  <si>
    <t xml:space="preserve">   Hedges of net investments in foreign operations</t>
  </si>
  <si>
    <t xml:space="preserve">   Hedge accounting not applied</t>
  </si>
  <si>
    <t>Cash collateral</t>
  </si>
  <si>
    <r>
      <t xml:space="preserve">     Share-based compensation and other non-cash charges</t>
    </r>
    <r>
      <rPr>
        <vertAlign val="superscript"/>
        <sz val="10"/>
        <color rgb="FF000000"/>
        <rFont val="Unilever DIN Offc Pro"/>
        <family val="2"/>
      </rPr>
      <t>(a)</t>
    </r>
  </si>
  <si>
    <r>
      <t xml:space="preserve">     Impairment and other non-cash charges</t>
    </r>
    <r>
      <rPr>
        <vertAlign val="superscript"/>
        <sz val="10"/>
        <color rgb="FF000000"/>
        <rFont val="Unilever DIN Offc Pro"/>
        <family val="2"/>
      </rPr>
      <t>(b)</t>
    </r>
  </si>
  <si>
    <r>
      <t xml:space="preserve">     Share-based compensation and other non-cash charges</t>
    </r>
    <r>
      <rPr>
        <vertAlign val="superscript"/>
        <sz val="10"/>
        <color rgb="FF000000"/>
        <rFont val="Unilever DIN Offc Pro"/>
        <family val="2"/>
      </rPr>
      <t>(a)</t>
    </r>
    <r>
      <rPr>
        <sz val="10"/>
        <color rgb="FF000000"/>
        <rFont val="Unilever DIN Offc Pro"/>
        <family val="2"/>
      </rPr>
      <t xml:space="preserve"> </t>
    </r>
  </si>
  <si>
    <r>
      <t>Interest on bonds and other loans</t>
    </r>
    <r>
      <rPr>
        <vertAlign val="superscript"/>
        <sz val="10"/>
        <color rgb="FF000000"/>
        <rFont val="Unilever DIN Offc Pro"/>
        <family val="2"/>
      </rPr>
      <t>(a)</t>
    </r>
  </si>
  <si>
    <r>
      <t xml:space="preserve">  Taxes related to the reorganisation of our European business</t>
    </r>
    <r>
      <rPr>
        <vertAlign val="superscript"/>
        <sz val="10"/>
        <color rgb="FF000000"/>
        <rFont val="Unilever DIN Offc Pro"/>
        <family val="2"/>
      </rPr>
      <t>(b)</t>
    </r>
  </si>
  <si>
    <r>
      <rPr>
        <vertAlign val="superscript"/>
        <sz val="9"/>
        <rFont val="Unilever DIN Offc Pro"/>
        <family val="2"/>
      </rPr>
      <t xml:space="preserve">(b)   </t>
    </r>
    <r>
      <rPr>
        <sz val="9"/>
        <rFont val="Unilever DIN Offc Pro"/>
        <family val="2"/>
      </rPr>
      <t>See note 3 for explanation of non-underlying items.</t>
    </r>
  </si>
  <si>
    <t>Movements during 2020</t>
  </si>
  <si>
    <r>
      <t>Net book value 31 December 2020</t>
    </r>
    <r>
      <rPr>
        <vertAlign val="superscript"/>
        <sz val="10"/>
        <color rgb="FF000000"/>
        <rFont val="Unilever DIN Offc Pro"/>
        <family val="2"/>
      </rPr>
      <t>(a)</t>
    </r>
  </si>
  <si>
    <t>2020 CGUs</t>
  </si>
  <si>
    <t>For the year 2020</t>
  </si>
  <si>
    <t>Net book value 31 December 2020</t>
  </si>
  <si>
    <r>
      <t>Long-term trade and other receivables</t>
    </r>
    <r>
      <rPr>
        <vertAlign val="superscript"/>
        <sz val="10"/>
        <rFont val="Unilever DIN Offc Pro"/>
        <family val="2"/>
      </rPr>
      <t>(a)</t>
    </r>
  </si>
  <si>
    <r>
      <rPr>
        <vertAlign val="superscript"/>
        <sz val="9"/>
        <rFont val="Unilever DIN Offc Pro"/>
        <family val="2"/>
      </rPr>
      <t xml:space="preserve">(a)  </t>
    </r>
    <r>
      <rPr>
        <sz val="9"/>
        <rFont val="Unilever DIN Offc Pro"/>
        <family val="2"/>
      </rPr>
      <t>Mainly relates to indirect tax receivables where we do not have the contractual right to receive payment within 12 months.</t>
    </r>
  </si>
  <si>
    <r>
      <t>Other</t>
    </r>
    <r>
      <rPr>
        <vertAlign val="superscript"/>
        <sz val="10"/>
        <color rgb="FF000000"/>
        <rFont val="Unilever DIN Offc Pro"/>
        <family val="2"/>
      </rPr>
      <t>(a)</t>
    </r>
  </si>
  <si>
    <r>
      <t>Financial liabilities</t>
    </r>
    <r>
      <rPr>
        <b/>
        <vertAlign val="superscript"/>
        <sz val="10"/>
        <color rgb="FF1D68E1"/>
        <rFont val="Unilever DIN Offc Pro"/>
        <family val="2"/>
      </rPr>
      <t>(a)</t>
    </r>
  </si>
  <si>
    <r>
      <t>Bank loans and overdrafts</t>
    </r>
    <r>
      <rPr>
        <vertAlign val="superscript"/>
        <sz val="10"/>
        <color rgb="FF000000"/>
        <rFont val="Unilever DIN Offc Pro"/>
        <family val="2"/>
      </rPr>
      <t>(b)</t>
    </r>
  </si>
  <si>
    <r>
      <t>Other financial liabilities</t>
    </r>
    <r>
      <rPr>
        <vertAlign val="superscript"/>
        <sz val="10"/>
        <color rgb="FF000000"/>
        <rFont val="Unilever DIN Offc Pro"/>
        <family val="2"/>
      </rPr>
      <t>(c)</t>
    </r>
  </si>
  <si>
    <t>As at 31 December 2020</t>
  </si>
  <si>
    <t xml:space="preserve">      Hyperinflationary adjustment for Argentina deferred tax</t>
  </si>
  <si>
    <t>Average number of shares: PLC</t>
  </si>
  <si>
    <t>Average number of share units - used for basic earnings per share</t>
  </si>
  <si>
    <t xml:space="preserve">Diluted average number of shares - used for diluted and underlying earnings per share </t>
  </si>
  <si>
    <t>Net gain arising from Horlicks acquisition</t>
  </si>
  <si>
    <t>Fair value reserves - movements during the year</t>
  </si>
  <si>
    <t>Movements in Other comprehensive income, net of tax</t>
  </si>
  <si>
    <t>Gains/(losses) on equity instruments</t>
  </si>
  <si>
    <t>Gains/(losses) on cash flow hedges</t>
  </si>
  <si>
    <t>Acquisition</t>
  </si>
  <si>
    <t>acquisitions</t>
  </si>
  <si>
    <t>–</t>
  </si>
  <si>
    <t xml:space="preserve">  Taxes related to share buyback as part of Unification</t>
  </si>
  <si>
    <t xml:space="preserve">  Taxes related to the UK tax audit of intangible income and centralised services</t>
  </si>
  <si>
    <r>
      <t>Finance income/(cost)</t>
    </r>
    <r>
      <rPr>
        <vertAlign val="superscript"/>
        <sz val="10"/>
        <color rgb="FF000000"/>
        <rFont val="Unilever DIN Offc Pro"/>
        <family val="2"/>
      </rPr>
      <t>(a)</t>
    </r>
  </si>
  <si>
    <r>
      <rPr>
        <vertAlign val="superscript"/>
        <sz val="9"/>
        <color rgb="FF000000"/>
        <rFont val="Unilever DIN Offc Pro"/>
        <family val="2"/>
      </rPr>
      <t>(a)</t>
    </r>
    <r>
      <rPr>
        <sz val="9"/>
        <color rgb="FF000000"/>
        <rFont val="Unilever DIN Offc Pro"/>
        <family val="2"/>
      </rPr>
      <t xml:space="preserve"> This includes the impact of interest on asset ceiling.</t>
    </r>
  </si>
  <si>
    <r>
      <t>Interest income</t>
    </r>
    <r>
      <rPr>
        <vertAlign val="superscript"/>
        <sz val="10"/>
        <color rgb="FF000000"/>
        <rFont val="Unilever DIN Offc Pro"/>
        <family val="2"/>
      </rPr>
      <t>(a)</t>
    </r>
  </si>
  <si>
    <t xml:space="preserve">– </t>
  </si>
  <si>
    <t xml:space="preserve"> –</t>
  </si>
  <si>
    <t>Change in irrecoverable surplus in excess of interest</t>
  </si>
  <si>
    <t>Currency retranslations</t>
  </si>
  <si>
    <t xml:space="preserve"> – </t>
  </si>
  <si>
    <t>7 to 22</t>
  </si>
  <si>
    <t>Interest related to the UK tax audit of intangible income and centralised services</t>
  </si>
  <si>
    <r>
      <t>Finance income</t>
    </r>
    <r>
      <rPr>
        <vertAlign val="superscript"/>
        <sz val="10"/>
        <color rgb="FF000000"/>
        <rFont val="Unilever DIN Offc Pro"/>
        <family val="2"/>
      </rPr>
      <t>(c)</t>
    </r>
  </si>
  <si>
    <r>
      <t>Calculation of average number of share units</t>
    </r>
    <r>
      <rPr>
        <b/>
        <vertAlign val="superscript"/>
        <sz val="10"/>
        <color rgb="FF1D68E1"/>
        <rFont val="Unilever DIN Offc Pro"/>
        <family val="2"/>
      </rPr>
      <t>(a)</t>
    </r>
  </si>
  <si>
    <t>Skin Cleansing</t>
  </si>
  <si>
    <t>Home &amp; Hygiene</t>
  </si>
  <si>
    <r>
      <rPr>
        <vertAlign val="superscript"/>
        <sz val="9"/>
        <rFont val="Unilever DIN Offc Pro"/>
        <family val="2"/>
      </rPr>
      <t xml:space="preserve">(b)  </t>
    </r>
    <r>
      <rPr>
        <sz val="9"/>
        <rFont val="Unilever DIN Offc Pro"/>
        <family val="2"/>
      </rPr>
      <t>Other non-cash charges within non-underlying items includes movements in restructuring provisions and certain legal provisions.</t>
    </r>
  </si>
  <si>
    <t>India</t>
  </si>
  <si>
    <t>Emerging markets</t>
  </si>
  <si>
    <t>Developed markets</t>
  </si>
  <si>
    <t>Disaggregation of sales by markets are:</t>
  </si>
  <si>
    <t xml:space="preserve">  Interest related to the UK tax audit of intangible income and centralised services</t>
  </si>
  <si>
    <t>Tax impact of non-underlying items not in operting profit but within net profit</t>
  </si>
  <si>
    <t>Change in asset ceiling, excluding amounts included in finance cost</t>
  </si>
  <si>
    <t>Net pension assets/(liabilities)</t>
  </si>
  <si>
    <t>Computed net assets /(liabilities)</t>
  </si>
  <si>
    <t>World</t>
  </si>
  <si>
    <r>
      <t>Defined benefit</t>
    </r>
    <r>
      <rPr>
        <vertAlign val="superscript"/>
        <sz val="10"/>
        <color rgb="FF000000"/>
        <rFont val="Unilever DIN Offc Pro"/>
        <family val="2"/>
      </rPr>
      <t>(a)</t>
    </r>
  </si>
  <si>
    <r>
      <t>Additions through business combinations</t>
    </r>
    <r>
      <rPr>
        <vertAlign val="superscript"/>
        <sz val="10"/>
        <color rgb="FF000000"/>
        <rFont val="Unilever DIN Offc Pro"/>
        <family val="2"/>
      </rPr>
      <t>(a)</t>
    </r>
  </si>
  <si>
    <t>Disposals and other movements</t>
  </si>
  <si>
    <r>
      <t>31 December</t>
    </r>
    <r>
      <rPr>
        <vertAlign val="superscript"/>
        <sz val="10"/>
        <color rgb="FF000000"/>
        <rFont val="Unilever DIN Offc Pro"/>
        <family val="2"/>
      </rPr>
      <t>(a)</t>
    </r>
  </si>
  <si>
    <t>1.250% Notes 2025 (€)</t>
  </si>
  <si>
    <t>1.750% Notes 2030 (€)</t>
  </si>
  <si>
    <r>
      <t>The Netherlands</t>
    </r>
    <r>
      <rPr>
        <b/>
        <vertAlign val="superscript"/>
        <sz val="10"/>
        <color rgb="FF000000"/>
        <rFont val="Unilever DIN Offc Pro"/>
        <family val="2"/>
      </rPr>
      <t>(a)</t>
    </r>
  </si>
  <si>
    <t>0.375% Notes 2023 ($)</t>
  </si>
  <si>
    <r>
      <t xml:space="preserve">  Short-term deposits</t>
    </r>
    <r>
      <rPr>
        <vertAlign val="superscript"/>
        <sz val="10"/>
        <color rgb="FF000000"/>
        <rFont val="Unilever DIN Offc Pro"/>
        <family val="2"/>
      </rPr>
      <t>(b)</t>
    </r>
  </si>
  <si>
    <r>
      <t>Financial assets at amortised cost</t>
    </r>
    <r>
      <rPr>
        <vertAlign val="superscript"/>
        <sz val="10"/>
        <color theme="1"/>
        <rFont val="Calibri"/>
        <family val="2"/>
        <scheme val="minor"/>
      </rPr>
      <t>(c)</t>
    </r>
  </si>
  <si>
    <r>
      <t>Financial assets at fair value through other comprehensive income</t>
    </r>
    <r>
      <rPr>
        <vertAlign val="superscript"/>
        <sz val="10"/>
        <color rgb="FF000000"/>
        <rFont val="Unilever DIN Offc Pro"/>
        <family val="2"/>
      </rPr>
      <t>(d)</t>
    </r>
  </si>
  <si>
    <r>
      <t xml:space="preserve">              Other</t>
    </r>
    <r>
      <rPr>
        <vertAlign val="superscript"/>
        <sz val="10"/>
        <color rgb="FF000000"/>
        <rFont val="Unilever DIN Offc Pro"/>
        <family val="2"/>
      </rPr>
      <t>(e)</t>
    </r>
  </si>
  <si>
    <r>
      <rPr>
        <vertAlign val="superscript"/>
        <sz val="9"/>
        <rFont val="Unilever DIN Offc Pro"/>
        <family val="2"/>
      </rPr>
      <t xml:space="preserve">(b)  </t>
    </r>
    <r>
      <rPr>
        <sz val="9"/>
        <rFont val="Unilever DIN Offc Pro"/>
        <family val="2"/>
      </rPr>
      <t>Short-term deposits typically have maturity of up to 3 months.</t>
    </r>
  </si>
  <si>
    <t>Of which</t>
  </si>
  <si>
    <r>
      <t>Other current assets</t>
    </r>
    <r>
      <rPr>
        <vertAlign val="superscript"/>
        <sz val="10"/>
        <color rgb="FF000000"/>
        <rFont val="Unilever DIN Offc Pro"/>
        <family val="2"/>
      </rPr>
      <t>(a)</t>
    </r>
  </si>
  <si>
    <r>
      <t>Non-current liabilities</t>
    </r>
    <r>
      <rPr>
        <vertAlign val="superscript"/>
        <sz val="10"/>
        <color rgb="FF000000"/>
        <rFont val="Unilever DIN Offc Pro"/>
        <family val="2"/>
      </rPr>
      <t>(b)</t>
    </r>
  </si>
  <si>
    <t>Sales to joint ventures</t>
  </si>
  <si>
    <t>Purchases from joint ventures</t>
  </si>
  <si>
    <t>Receivables from joint ventures</t>
  </si>
  <si>
    <t>Payables to joint ventures</t>
  </si>
  <si>
    <t>Loans to joint ventures</t>
  </si>
  <si>
    <t>Royalties and service fees</t>
  </si>
  <si>
    <t>Fees payable to the Group’s auditors for the audit of non-statutory</t>
  </si>
  <si>
    <r>
      <t>company accounts of Unilever N.V. and Unilever PLC</t>
    </r>
    <r>
      <rPr>
        <vertAlign val="superscript"/>
        <sz val="10"/>
        <color rgb="FF000000"/>
        <rFont val="Unilever DIN Offc Pro"/>
        <family val="2"/>
      </rPr>
      <t>(a)</t>
    </r>
  </si>
  <si>
    <t>Total statutory audit fees</t>
  </si>
  <si>
    <r>
      <t>Unilever N.V. and Unilever PLC pursuant to legislation</t>
    </r>
    <r>
      <rPr>
        <vertAlign val="superscript"/>
        <sz val="10"/>
        <color rgb="FF000000"/>
        <rFont val="Unilever DIN Offc Pro"/>
        <family val="2"/>
      </rPr>
      <t>(b)(c)</t>
    </r>
  </si>
  <si>
    <t xml:space="preserve">Total fees payable </t>
  </si>
  <si>
    <t>21. Acquisitions and disposals</t>
  </si>
  <si>
    <t>The reconciliation between the computed weighted average rate of income tax expense, which is generally applicable to Unilever companies, and the actual rate of taxation charged is as follows:</t>
  </si>
  <si>
    <r>
      <t>Long-term medical cost inflation</t>
    </r>
    <r>
      <rPr>
        <vertAlign val="superscript"/>
        <sz val="10"/>
        <color rgb="FF000000"/>
        <rFont val="Unilever DIN Offc Pro"/>
        <family val="2"/>
      </rPr>
      <t>(a)</t>
    </r>
  </si>
  <si>
    <t>3. Operating costs and non-underlying items</t>
  </si>
  <si>
    <t>Number of years a future pensioner currently aged 45 is expected to live beyond age 65:</t>
  </si>
  <si>
    <r>
      <t>Net finance costs before non-underlying items</t>
    </r>
    <r>
      <rPr>
        <b/>
        <vertAlign val="superscript"/>
        <sz val="10"/>
        <color rgb="FF1D68E1"/>
        <rFont val="Unilever DIN Offc Pro"/>
        <family val="2"/>
      </rPr>
      <t>(d)</t>
    </r>
  </si>
  <si>
    <t>Tax</t>
  </si>
  <si>
    <t>(charge)/</t>
  </si>
  <si>
    <t>The growth rates and margins for the significant CGUs are as below:</t>
  </si>
  <si>
    <r>
      <rPr>
        <vertAlign val="superscript"/>
        <sz val="9"/>
        <rFont val="Unilever DIN Offc Pro"/>
        <family val="2"/>
      </rPr>
      <t xml:space="preserve">(a)  </t>
    </r>
    <r>
      <rPr>
        <sz val="9"/>
        <rFont val="Unilever DIN Offc Pro"/>
        <family val="2"/>
      </rPr>
      <t>This includes the impact of interest on asset ceiling.</t>
    </r>
  </si>
  <si>
    <r>
      <rPr>
        <vertAlign val="superscript"/>
        <sz val="9"/>
        <color rgb="FF000000"/>
        <rFont val="Unilever DIN Offc Pro"/>
        <family val="2"/>
      </rPr>
      <t xml:space="preserve">(a)  </t>
    </r>
    <r>
      <rPr>
        <sz val="9"/>
        <color rgb="FF000000"/>
        <rFont val="Unilever DIN Offc Pro"/>
        <family val="2"/>
      </rPr>
      <t>Rest of world numbers shown are weighted averages by liabilities.</t>
    </r>
  </si>
  <si>
    <r>
      <rPr>
        <vertAlign val="superscript"/>
        <sz val="9"/>
        <color rgb="FF000000"/>
        <rFont val="Unilever DIN Offc Pro"/>
        <family val="2"/>
      </rPr>
      <t>(a)</t>
    </r>
    <r>
      <rPr>
        <sz val="9"/>
        <color rgb="FF000000"/>
        <rFont val="Unilever DIN Offc Pro"/>
        <family val="2"/>
      </rPr>
      <t xml:space="preserve">  Long-term medical cost inflation only relates to post-retirement medical plans and its impact on these liabilities.</t>
    </r>
  </si>
  <si>
    <t>Land and</t>
  </si>
  <si>
    <t>buildings</t>
  </si>
  <si>
    <t>Plant and</t>
  </si>
  <si>
    <t>equipment</t>
  </si>
  <si>
    <t>1.500% Notes 2026 (£)</t>
  </si>
  <si>
    <t>2.600% Notes 2024 ($)</t>
  </si>
  <si>
    <r>
      <rPr>
        <vertAlign val="superscript"/>
        <sz val="9"/>
        <rFont val="Unilever DIN Offc Pro"/>
        <family val="2"/>
      </rPr>
      <t>(a)</t>
    </r>
    <r>
      <rPr>
        <sz val="9"/>
        <rFont val="Unilever DIN Offc Pro"/>
        <family val="2"/>
      </rPr>
      <t xml:space="preserve">  See note 16C.</t>
    </r>
  </si>
  <si>
    <t>Interest rate derivatives</t>
  </si>
  <si>
    <t xml:space="preserve"> The fair value of trade receivables and payables is considered to be equal to the carrying amount of these items due to their short-term nature. </t>
  </si>
  <si>
    <t>Corporate reorganisation - IPI, PIS and COFINS taxes and penalties</t>
  </si>
  <si>
    <t>amount as</t>
  </si>
  <si>
    <r>
      <t>(a)</t>
    </r>
    <r>
      <rPr>
        <sz val="9"/>
        <rFont val="Unilever DIN Offc Pro"/>
        <family val="2"/>
      </rPr>
      <t xml:space="preserve">  Other non-cash charges within underlying operating profit include movements in provisions from underlying activities, excluding movements  arising from non- underlying </t>
    </r>
  </si>
  <si>
    <t xml:space="preserve">     activities.</t>
  </si>
  <si>
    <t xml:space="preserve">     balance sheet. Goodwill is attributed to the countries where the acquired business operated at the time of acquisition; all other assets are attributed to the countries where they</t>
  </si>
  <si>
    <t xml:space="preserve">     were acquired.</t>
  </si>
  <si>
    <t xml:space="preserve">     Non-controlling interests</t>
  </si>
  <si>
    <t xml:space="preserve">     Shareholders’ equity</t>
  </si>
  <si>
    <t xml:space="preserve">     reductions in future contributions in accordance with local legislation and individual financing arrangements with each of our funded defined benefit plans.</t>
  </si>
  <si>
    <r>
      <rPr>
        <vertAlign val="superscript"/>
        <sz val="9"/>
        <color rgb="FF000000"/>
        <rFont val="Unilever DIN Offc Pro"/>
        <family val="2"/>
      </rPr>
      <t xml:space="preserve">(a)  </t>
    </r>
    <r>
      <rPr>
        <sz val="9"/>
        <color rgb="FF000000"/>
        <rFont val="Unilever DIN Offc Pro"/>
        <family val="2"/>
      </rPr>
      <t>A surplus is deemed recoverable to the extent that the Group can benefit economically from the surplus. Unilever assesses the maximum economic benefit available through a combination of refunds and</t>
    </r>
  </si>
  <si>
    <r>
      <rPr>
        <vertAlign val="superscript"/>
        <sz val="9"/>
        <color rgb="FF000000"/>
        <rFont val="Unilever DIN Offc Pro"/>
        <family val="2"/>
      </rPr>
      <t>(a)</t>
    </r>
    <r>
      <rPr>
        <sz val="9"/>
        <color rgb="FF000000"/>
        <rFont val="Unilever DIN Offc Pro"/>
        <family val="2"/>
      </rPr>
      <t xml:space="preserve">   Following the conclusion of the 2019 Funding valuation of the US Unicare Pension Plan, the Group contributed $100 million into the plan in 2020. Deficit contributions to the US Pension plan</t>
    </r>
  </si>
  <si>
    <t xml:space="preserve">      are expected to be nil for the following few years.</t>
  </si>
  <si>
    <r>
      <rPr>
        <vertAlign val="superscript"/>
        <sz val="9"/>
        <rFont val="Unilever DIN Offc Pro"/>
        <family val="2"/>
      </rPr>
      <t xml:space="preserve">(a)    </t>
    </r>
    <r>
      <rPr>
        <sz val="9"/>
        <rFont val="Unilever DIN Offc Pro"/>
        <family val="2"/>
      </rPr>
      <t>The computed tax rate used is the average of the standard rate of tax applicable in the countries in which Unilever operates,</t>
    </r>
  </si>
  <si>
    <t xml:space="preserve">      weighted by the amount of underlying profit before taxation generated in each of those countries. For this reason, the rate may </t>
  </si>
  <si>
    <t xml:space="preserve">      vary from year to year according to the mix of profit and related tax rates.</t>
  </si>
  <si>
    <r>
      <rPr>
        <vertAlign val="superscript"/>
        <sz val="9"/>
        <color rgb="FF000000"/>
        <rFont val="Unilever DIN Offc Pro"/>
        <family val="2"/>
      </rPr>
      <t xml:space="preserve">(a)  </t>
    </r>
    <r>
      <rPr>
        <sz val="9"/>
        <color rgb="FF000000"/>
        <rFont val="Unilever DIN Offc Pro"/>
        <family val="2"/>
      </rPr>
      <t>In the calculation of the weighted average number of share units, NV shares are included only for the period they were issued (until 29 November 2020). Following</t>
    </r>
  </si>
  <si>
    <r>
      <rPr>
        <vertAlign val="superscript"/>
        <sz val="9"/>
        <rFont val="Unilever DIN Offc Pro"/>
        <family val="2"/>
      </rPr>
      <t>(a)</t>
    </r>
    <r>
      <rPr>
        <sz val="9"/>
        <rFont val="Unilever DIN Offc Pro"/>
        <family val="2"/>
      </rPr>
      <t xml:space="preserve"> These cash movements are included within the following lines in the consolidated cash flow statement: net change in short-term borrowings,</t>
    </r>
  </si>
  <si>
    <r>
      <rPr>
        <vertAlign val="superscript"/>
        <sz val="9"/>
        <color rgb="FF000000"/>
        <rFont val="Unilever DIN Offc Pro"/>
        <family val="2"/>
      </rPr>
      <t xml:space="preserve">(a) </t>
    </r>
    <r>
      <rPr>
        <sz val="9"/>
        <color rgb="FF000000"/>
        <rFont val="Unilever DIN Offc Pro"/>
        <family val="2"/>
      </rPr>
      <t xml:space="preserve">  Swaps that hedge the currency risk on intra-group loans and offset ‘Hedges of net investments in foreign operations’ are included within ‘Hedge accounting not  applied'. See</t>
    </r>
  </si>
  <si>
    <t xml:space="preserve">      below for further details.</t>
  </si>
  <si>
    <r>
      <rPr>
        <vertAlign val="superscript"/>
        <sz val="9"/>
        <rFont val="Unilever DIN Offc Pro"/>
        <family val="2"/>
      </rPr>
      <t xml:space="preserve">(a)  </t>
    </r>
    <r>
      <rPr>
        <sz val="9"/>
        <rFont val="Unilever DIN Offc Pro"/>
        <family val="2"/>
      </rPr>
      <t>For the purposes of this note and note 15C, financial assets and liabilities exclude trade and other current receivables and trade payables and other liabilities which are covered in</t>
    </r>
  </si>
  <si>
    <t xml:space="preserve">     notes 13 and 14 respectively.</t>
  </si>
  <si>
    <t xml:space="preserve">     Unification, all NV shares were cancelled and the shareholders of NV were issued PLC ordinary shares on a 1:1 ratio. Accordingly, there is no significant </t>
  </si>
  <si>
    <t xml:space="preserve">     impact on the average number of share units as a result of Unification.</t>
  </si>
  <si>
    <t xml:space="preserve">                                                    NV</t>
  </si>
  <si>
    <t>Key assumptions</t>
  </si>
  <si>
    <t xml:space="preserve">    in overdrafts that are not included in financing cash flows.</t>
  </si>
  <si>
    <t xml:space="preserve">   Taxes related to the UK tax audit of intangible income and </t>
  </si>
  <si>
    <r>
      <t xml:space="preserve">   centralised services</t>
    </r>
    <r>
      <rPr>
        <vertAlign val="superscript"/>
        <sz val="10"/>
        <color rgb="FF000000"/>
        <rFont val="Unilever DIN Offc Pro"/>
        <family val="2"/>
      </rPr>
      <t>(b)</t>
    </r>
  </si>
  <si>
    <t xml:space="preserve">      refer to note 21.</t>
  </si>
  <si>
    <r>
      <t>–</t>
    </r>
    <r>
      <rPr>
        <vertAlign val="superscript"/>
        <sz val="10"/>
        <color rgb="FF000000"/>
        <rFont val="Unilever DIN Offc Pro"/>
        <family val="2"/>
      </rPr>
      <t xml:space="preserve"> </t>
    </r>
  </si>
  <si>
    <t>Tea*</t>
  </si>
  <si>
    <r>
      <t xml:space="preserve"> </t>
    </r>
    <r>
      <rPr>
        <sz val="9"/>
        <rFont val="Unilever DIN Offc Pro"/>
        <family val="2"/>
      </rPr>
      <t>*Tea includes ekaterra as well as the retained tea business.</t>
    </r>
  </si>
  <si>
    <r>
      <t>Non-current assets</t>
    </r>
    <r>
      <rPr>
        <vertAlign val="superscript"/>
        <sz val="10"/>
        <color rgb="FF000000"/>
        <rFont val="Unilever DIN Offc Pro"/>
        <family val="2"/>
      </rPr>
      <t>(a)</t>
    </r>
  </si>
  <si>
    <r>
      <rPr>
        <vertAlign val="superscript"/>
        <sz val="9"/>
        <rFont val="Unilever DIN Offc Pro"/>
        <family val="2"/>
      </rPr>
      <t xml:space="preserve">(a) </t>
    </r>
    <r>
      <rPr>
        <sz val="9"/>
        <rFont val="Unilever DIN Offc Pro"/>
        <family val="2"/>
      </rPr>
      <t>For the purpose of this table, non-current assets include goodwill, intangible assets, property, plant and equipment and other non-current assets as shown on the consolidated</t>
    </r>
  </si>
  <si>
    <t>AMET/RUB</t>
  </si>
  <si>
    <r>
      <t>Americas</t>
    </r>
    <r>
      <rPr>
        <b/>
        <vertAlign val="superscript"/>
        <sz val="10"/>
        <color rgb="FF1D68E1"/>
        <rFont val="Unilever DIN Offc Pro"/>
        <family val="2"/>
      </rPr>
      <t>(a)</t>
    </r>
  </si>
  <si>
    <r>
      <rPr>
        <vertAlign val="superscript"/>
        <sz val="9"/>
        <color rgb="FF000000"/>
        <rFont val="Unilever DIN Offc Pro"/>
        <family val="2"/>
      </rPr>
      <t>(a)</t>
    </r>
    <r>
      <rPr>
        <sz val="9"/>
        <color rgb="FF000000"/>
        <rFont val="Unilever DIN Offc Pro"/>
        <family val="2"/>
      </rPr>
      <t xml:space="preserve"> Americas sales in North America were €10,627 million (2020: €10,117 million; 2019: €9,411 million) and in Latin America were €6,217 million (2020: €5,963 million; 2019: €7,071 million).</t>
    </r>
  </si>
  <si>
    <t xml:space="preserve">Exchange losses within operating costs in 2021 are nil (2020: €45 million; 2019: €41 million). </t>
  </si>
  <si>
    <r>
      <t xml:space="preserve"> Gain on disposal of group companies</t>
    </r>
    <r>
      <rPr>
        <vertAlign val="superscript"/>
        <sz val="10"/>
        <color rgb="FF000000"/>
        <rFont val="Unilever DIN Offc Pro"/>
        <family val="2"/>
      </rPr>
      <t>(b)</t>
    </r>
  </si>
  <si>
    <r>
      <t xml:space="preserve">     Acquisition and disposal-related costs</t>
    </r>
    <r>
      <rPr>
        <vertAlign val="superscript"/>
        <sz val="10"/>
        <color rgb="FF000000"/>
        <rFont val="Calibri"/>
        <family val="2"/>
      </rPr>
      <t>(a)</t>
    </r>
  </si>
  <si>
    <r>
      <t xml:space="preserve"> Restructuring costs</t>
    </r>
    <r>
      <rPr>
        <vertAlign val="superscript"/>
        <sz val="10"/>
        <color rgb="FF000000"/>
        <rFont val="Unilever DIN Offc Pro"/>
        <family val="2"/>
      </rPr>
      <t xml:space="preserve"> (c)</t>
    </r>
  </si>
  <si>
    <r>
      <t xml:space="preserve"> Impairments</t>
    </r>
    <r>
      <rPr>
        <vertAlign val="superscript"/>
        <sz val="10"/>
        <color rgb="FF000000"/>
        <rFont val="Unilever DIN Offc Pro"/>
        <family val="2"/>
      </rPr>
      <t>(d)</t>
    </r>
  </si>
  <si>
    <r>
      <t xml:space="preserve"> Other</t>
    </r>
    <r>
      <rPr>
        <vertAlign val="superscript"/>
        <sz val="10"/>
        <color rgb="FF000000"/>
        <rFont val="Unilever DIN Offc Pro"/>
        <family val="2"/>
      </rPr>
      <t>(e)</t>
    </r>
  </si>
  <si>
    <r>
      <t>Non-underlying items after tax</t>
    </r>
    <r>
      <rPr>
        <vertAlign val="superscript"/>
        <sz val="10"/>
        <color rgb="FF000000"/>
        <rFont val="Unilever DIN Offc Pro"/>
        <family val="2"/>
      </rPr>
      <t>(f)</t>
    </r>
  </si>
  <si>
    <r>
      <rPr>
        <vertAlign val="superscript"/>
        <sz val="9"/>
        <rFont val="Unilever DIN Offc Pro"/>
        <family val="2"/>
      </rPr>
      <t>(a)</t>
    </r>
    <r>
      <rPr>
        <sz val="9"/>
        <rFont val="Unilever DIN Offc Pro"/>
        <family val="2"/>
      </rPr>
      <t xml:space="preserve">  2021 includes a charge of €196 million relating to the planned disposal of ekaterra and other acquisition and disposal activities. </t>
    </r>
  </si>
  <si>
    <r>
      <rPr>
        <vertAlign val="superscript"/>
        <sz val="9"/>
        <rFont val="Unilever DIN Offc Pro"/>
        <family val="2"/>
      </rPr>
      <t>(b)</t>
    </r>
    <r>
      <rPr>
        <sz val="9"/>
        <rFont val="Unilever DIN Offc Pro"/>
        <family val="2"/>
      </rPr>
      <t xml:space="preserve">  2021 gain relates to several small disposal of brands in Foods and Refreshment. The 2020 gain relates to the disposal of a laundry bar business in Latin America. 2019 includes a gain of €57 million relating to the disposal of Alsa. </t>
    </r>
  </si>
  <si>
    <r>
      <rPr>
        <vertAlign val="superscript"/>
        <sz val="9"/>
        <rFont val="Unilever DIN Offc Pro"/>
        <family val="2"/>
      </rPr>
      <t>(c)</t>
    </r>
    <r>
      <rPr>
        <sz val="9"/>
        <rFont val="Unilever DIN Offc Pro"/>
        <family val="2"/>
      </rPr>
      <t xml:space="preserve">  Restructuring costs are comprised of various supply chain optimisation projects and organisational change programmes across markets. </t>
    </r>
  </si>
  <si>
    <r>
      <rPr>
        <vertAlign val="superscript"/>
        <sz val="9"/>
        <rFont val="Unilever DIN Offc Pro"/>
        <family val="2"/>
      </rPr>
      <t>(d)</t>
    </r>
    <r>
      <rPr>
        <sz val="9"/>
        <rFont val="Unilever DIN Offc Pro"/>
        <family val="2"/>
      </rPr>
      <t xml:space="preserve">  2021 relates to the write down of leased land and building assets. 2019 includes a charge of €18 million relating to an impairment of goodwill for a local business classified to held for sale. </t>
    </r>
  </si>
  <si>
    <r>
      <rPr>
        <vertAlign val="superscript"/>
        <sz val="9"/>
        <rFont val="Unilever DIN Offc Pro"/>
        <family val="2"/>
      </rPr>
      <t>(e)</t>
    </r>
    <r>
      <rPr>
        <sz val="9"/>
        <rFont val="Unilever DIN Offc Pro"/>
        <family val="2"/>
      </rPr>
      <t xml:space="preserve">  2020 includes a charge of €87 million for litigation matters in relation to investigations by national competition authorities including those in Turkey and France.</t>
    </r>
  </si>
  <si>
    <r>
      <rPr>
        <vertAlign val="superscript"/>
        <sz val="9"/>
        <rFont val="Unilever DIN Offc Pro"/>
        <family val="2"/>
      </rPr>
      <t>(f)</t>
    </r>
    <r>
      <rPr>
        <sz val="9"/>
        <rFont val="Unilever DIN Offc Pro"/>
        <family val="2"/>
      </rPr>
      <t xml:space="preserve">  Non-underlying items after tax is calculated as non-underlying items within operating profit after tax plus non-underlying items not in operating profit but within net profit after tax</t>
    </r>
  </si>
  <si>
    <r>
      <rPr>
        <vertAlign val="superscript"/>
        <sz val="9"/>
        <rFont val="Unilever DIN Offc Pro"/>
        <family val="2"/>
      </rPr>
      <t xml:space="preserve">(a) </t>
    </r>
    <r>
      <rPr>
        <sz val="9"/>
        <rFont val="Unilever DIN Offc Pro"/>
        <family val="2"/>
      </rPr>
      <t>Share-based benefits are expenses recognised for the period. Share-based benefits compensation on a vesting basis is €6 million (2020: €10 million; 2019: €17 million).</t>
    </r>
  </si>
  <si>
    <t xml:space="preserve"> n/a</t>
  </si>
  <si>
    <t xml:space="preserve">n/a </t>
  </si>
  <si>
    <t>7 to 21</t>
  </si>
  <si>
    <t xml:space="preserve">    Exchange difference on underlying items</t>
  </si>
  <si>
    <r>
      <rPr>
        <vertAlign val="superscript"/>
        <sz val="9"/>
        <rFont val="Unilever DIN Offc Pro"/>
        <family val="2"/>
      </rPr>
      <t xml:space="preserve">(a) </t>
    </r>
    <r>
      <rPr>
        <sz val="9"/>
        <rFont val="Unilever DIN Offc Pro"/>
        <family val="2"/>
      </rPr>
      <t xml:space="preserve">Interest on bonds and other loans includes the impact of interest rate derivatives that are part of hedge accounting relationships and the related recycling of results from the hedge accounting reserve. Includes an amount of €(19) million (2020: €(21) million) relating to unwinding of discount on deferred consideration for acquisitions.
</t>
    </r>
  </si>
  <si>
    <r>
      <rPr>
        <vertAlign val="superscript"/>
        <sz val="9"/>
        <rFont val="Unilever DIN Offc Pro"/>
        <family val="2"/>
      </rPr>
      <t xml:space="preserve">(b) </t>
    </r>
    <r>
      <rPr>
        <sz val="9"/>
        <rFont val="Unilever DIN Offc Pro"/>
        <family val="2"/>
      </rPr>
      <t>For further details of derivatives for which hedge accounting is not applied, please refer to note 16C.</t>
    </r>
  </si>
  <si>
    <r>
      <rPr>
        <vertAlign val="superscript"/>
        <sz val="9"/>
        <rFont val="Unilever DIN Offc Pro"/>
        <family val="2"/>
      </rPr>
      <t xml:space="preserve">(c) </t>
    </r>
    <r>
      <rPr>
        <sz val="9"/>
        <rFont val="Unilever DIN Offc Pro"/>
        <family val="2"/>
      </rPr>
      <t xml:space="preserve">Includes an amount of €8 million (2020: €90 million) that relates to interest on tax settlement in Brazil and €7 million (2020: €27 million) related to interest on corporate income tax refund in India. </t>
    </r>
  </si>
  <si>
    <r>
      <rPr>
        <vertAlign val="superscript"/>
        <sz val="9"/>
        <rFont val="Unilever DIN Offc Pro"/>
        <family val="2"/>
      </rPr>
      <t xml:space="preserve">(d) </t>
    </r>
    <r>
      <rPr>
        <sz val="9"/>
        <rFont val="Unilever DIN Offc Pro"/>
        <family val="2"/>
      </rPr>
      <t>See note 3 for explanation of non-underlying items.</t>
    </r>
  </si>
  <si>
    <r>
      <rPr>
        <sz val="10"/>
        <color rgb="FF000000"/>
        <rFont val="Calibri"/>
        <family val="2"/>
      </rPr>
      <t>Net gain/(loss) on transactions for which hedge accounting is not applied</t>
    </r>
    <r>
      <rPr>
        <vertAlign val="superscript"/>
        <sz val="10"/>
        <color rgb="FF000000"/>
        <rFont val="Calibri"/>
        <family val="2"/>
      </rPr>
      <t>(b)</t>
    </r>
  </si>
  <si>
    <t>Movements in 2021 and 2020</t>
  </si>
  <si>
    <r>
      <rPr>
        <vertAlign val="superscript"/>
        <sz val="9"/>
        <color theme="1" tint="0.14996795556505021"/>
        <rFont val="Unilever DIN Offc Pro"/>
        <family val="2"/>
      </rPr>
      <t>(a)</t>
    </r>
    <r>
      <rPr>
        <sz val="9"/>
        <color theme="1" tint="0.14999847407452621"/>
        <rFont val="Unilever DIN Offc Pro"/>
        <family val="2"/>
      </rPr>
      <t xml:space="preserve">   The deferred tax-other includes the recognition of an asset of €345 million (2020: €345 million) relating to the impact of the expected outcome of the Mutual Agreement Procedure which Unilever applied for following the conclusion of the UK tax audit for the tax years 2011-2018</t>
    </r>
  </si>
  <si>
    <t>NV dividends</t>
  </si>
  <si>
    <r>
      <t>Net book value 31 December 2020</t>
    </r>
    <r>
      <rPr>
        <vertAlign val="superscript"/>
        <sz val="10"/>
        <color rgb="FF000000"/>
        <rFont val="Unilever DIN Offc Pro"/>
        <family val="2"/>
      </rPr>
      <t>(c)</t>
    </r>
  </si>
  <si>
    <r>
      <t>Net book value 31 December 2021</t>
    </r>
    <r>
      <rPr>
        <vertAlign val="superscript"/>
        <sz val="10"/>
        <color rgb="FF000000"/>
        <rFont val="Unilever DIN Offc Pro"/>
        <family val="2"/>
      </rPr>
      <t>(c)</t>
    </r>
  </si>
  <si>
    <r>
      <rPr>
        <vertAlign val="superscript"/>
        <sz val="9"/>
        <rFont val="Unilever DIN Offc Pro"/>
        <family val="2"/>
      </rPr>
      <t>(a)</t>
    </r>
    <r>
      <rPr>
        <sz val="9"/>
        <rFont val="Unilever DIN Offc Pro"/>
        <family val="2"/>
      </rPr>
      <t xml:space="preserve">  Includes the provisional fair value of goodwill and intangibles for acquisitions made in 2021 as well as subsequent changes to the fair value of goodwill and intangibles for acquisitions made in 2020 where the initial acquisition accounting was provisional at the end of 2020. See note 21 for further details.</t>
    </r>
  </si>
  <si>
    <r>
      <rPr>
        <vertAlign val="superscript"/>
        <sz val="9"/>
        <rFont val="Unilever DIN Offc Pro"/>
        <family val="2"/>
      </rPr>
      <t>(b)</t>
    </r>
    <r>
      <rPr>
        <sz val="9"/>
        <rFont val="Unilever DIN Offc Pro"/>
        <family val="2"/>
      </rPr>
      <t xml:space="preserve">  Goodwill and intangibles in relation to ekaterra amounting to €899 million have been reclassified to assets held for sale. Please refer to note 22 for further details.</t>
    </r>
  </si>
  <si>
    <t>2021 CGUs</t>
  </si>
  <si>
    <r>
      <rPr>
        <sz val="10"/>
        <color rgb="FF000000"/>
        <rFont val="Calibri"/>
        <family val="2"/>
      </rPr>
      <t>Others</t>
    </r>
    <r>
      <rPr>
        <vertAlign val="superscript"/>
        <sz val="10"/>
        <color rgb="FF000000"/>
        <rFont val="Calibri"/>
        <family val="2"/>
      </rPr>
      <t>(</t>
    </r>
    <r>
      <rPr>
        <vertAlign val="superscript"/>
        <sz val="10"/>
        <color rgb="FF000000"/>
        <rFont val="Calibri"/>
        <family val="2"/>
      </rPr>
      <t>c</t>
    </r>
    <r>
      <rPr>
        <vertAlign val="superscript"/>
        <sz val="10"/>
        <color rgb="FF000000"/>
        <rFont val="Calibri"/>
        <family val="2"/>
      </rPr>
      <t>)</t>
    </r>
  </si>
  <si>
    <r>
      <rPr>
        <vertAlign val="superscript"/>
        <sz val="9"/>
        <rFont val="Unilever DIN Offc Pro"/>
        <family val="2"/>
      </rPr>
      <t xml:space="preserve">(a) </t>
    </r>
    <r>
      <rPr>
        <sz val="9"/>
        <rFont val="Unilever DIN Offc Pro"/>
        <family val="2"/>
      </rPr>
      <t>2020 values contain ekaterra related goodwill and indefinite-life intangible assets. Goodwill of €0.5 billion has been allocated based on the fair value of the respective CGUs. Goodwill of €0.2 billion is included in Europe, €0.2 billion in The Americas and €0.1 billion in Asia/AMET/RUB. Indefinite-life intangible assets of €0.3 billion are included in The Americas.</t>
    </r>
  </si>
  <si>
    <r>
      <rPr>
        <vertAlign val="superscript"/>
        <sz val="9"/>
        <rFont val="Unilever DIN Offc Pro"/>
        <family val="2"/>
      </rPr>
      <t xml:space="preserve">(b) </t>
    </r>
    <r>
      <rPr>
        <sz val="9"/>
        <rFont val="Unilever DIN Offc Pro"/>
        <family val="2"/>
      </rPr>
      <t xml:space="preserve">The Paula's Choice Acquisition increased goodwill by €0.6 billion and indefinite-life intangible assets by €1.6 billion in 2021. These values are provisional. </t>
    </r>
  </si>
  <si>
    <r>
      <rPr>
        <vertAlign val="superscript"/>
        <sz val="9"/>
        <rFont val="Unilever DIN Offc Pro"/>
        <family val="2"/>
      </rPr>
      <t xml:space="preserve">(c) </t>
    </r>
    <r>
      <rPr>
        <sz val="9"/>
        <rFont val="Unilever DIN Offc Pro"/>
        <family val="2"/>
      </rPr>
      <t xml:space="preserve">Included within Others are individually insignificant amounts of goodwill and intangible assets that have been allocated between multiple cash generating units. </t>
    </r>
  </si>
  <si>
    <t>Movements during 2021</t>
  </si>
  <si>
    <t xml:space="preserve">Additions through business combinations </t>
  </si>
  <si>
    <r>
      <t>Net book value 31 December 2021</t>
    </r>
    <r>
      <rPr>
        <vertAlign val="superscript"/>
        <sz val="10"/>
        <color rgb="FF000000"/>
        <rFont val="Unilever DIN Offc Pro"/>
        <family val="2"/>
      </rPr>
      <t>(a)</t>
    </r>
  </si>
  <si>
    <r>
      <rPr>
        <vertAlign val="superscript"/>
        <sz val="9"/>
        <rFont val="Unilever DIN Offc Pro"/>
        <family val="2"/>
      </rPr>
      <t>(a)</t>
    </r>
    <r>
      <rPr>
        <sz val="9"/>
        <rFont val="Unilever DIN Offc Pro"/>
        <family val="2"/>
      </rPr>
      <t xml:space="preserve">  Includes €380 million of freehold land.</t>
    </r>
  </si>
  <si>
    <r>
      <rPr>
        <vertAlign val="superscript"/>
        <sz val="9"/>
        <rFont val="Unilever DIN Offc Pro"/>
        <family val="2"/>
      </rPr>
      <t>(a)</t>
    </r>
    <r>
      <rPr>
        <sz val="9"/>
        <rFont val="Unilever DIN Offc Pro"/>
        <family val="2"/>
      </rPr>
      <t xml:space="preserve">  Includes €347 million of freehold land.</t>
    </r>
  </si>
  <si>
    <t>Net book value 31 December 2021</t>
  </si>
  <si>
    <r>
      <rPr>
        <vertAlign val="superscript"/>
        <sz val="9"/>
        <rFont val="Unilever DIN Offc Pro"/>
        <family val="2"/>
      </rPr>
      <t>(b)</t>
    </r>
    <r>
      <rPr>
        <sz val="9"/>
        <rFont val="Unilever DIN Offc Pro"/>
        <family val="2"/>
      </rPr>
      <t xml:space="preserve"> All biological assets are part of Unilever's global tea business, ekaterra. As such, these have been moved to assets held for sale during 2021.</t>
    </r>
  </si>
  <si>
    <r>
      <rPr>
        <vertAlign val="superscript"/>
        <sz val="9"/>
        <rFont val="Unilever DIN Offc Pro"/>
        <family val="2"/>
      </rPr>
      <t xml:space="preserve">(c)  </t>
    </r>
    <r>
      <rPr>
        <sz val="9"/>
        <rFont val="Unilever DIN Offc Pro"/>
        <family val="2"/>
      </rPr>
      <t>Includes direct tax assets, withholding tax assets, interest on tax assets and contingent assets.</t>
    </r>
  </si>
  <si>
    <t>Movements during 2021 and 2020</t>
  </si>
  <si>
    <t>Associates</t>
  </si>
  <si>
    <r>
      <rPr>
        <vertAlign val="superscript"/>
        <sz val="9"/>
        <rFont val="Unilever DIN Offc Pro"/>
        <family val="2"/>
      </rPr>
      <t>(a)</t>
    </r>
    <r>
      <rPr>
        <sz val="9"/>
        <rFont val="Unilever DIN Offc Pro"/>
        <family val="2"/>
      </rPr>
      <t xml:space="preserve"> Our principal joint ventures are Unilever FIMA LDA in Portugal, Binzagr Unilever Distribution in the Middle East, the Pepsi Lipton Tea Partnership in the US and Pepsi Lipton International Ltd for the rest of the world.</t>
    </r>
  </si>
  <si>
    <t>Trade receivables</t>
  </si>
  <si>
    <t>Reclassifications</t>
  </si>
  <si>
    <t>Trade payables</t>
  </si>
  <si>
    <r>
      <rPr>
        <sz val="10"/>
        <color rgb="FF000000"/>
        <rFont val="Calibri"/>
        <family val="2"/>
      </rPr>
      <t>PLC ordinary shares of 3</t>
    </r>
    <r>
      <rPr>
        <vertAlign val="superscript"/>
        <sz val="10"/>
        <color rgb="FF000000"/>
        <rFont val="Calibri"/>
        <family val="2"/>
      </rPr>
      <t>1</t>
    </r>
    <r>
      <rPr>
        <sz val="10"/>
        <color rgb="FF000000"/>
        <rFont val="Calibri"/>
        <family val="2"/>
      </rPr>
      <t>/</t>
    </r>
    <r>
      <rPr>
        <vertAlign val="subscript"/>
        <sz val="10"/>
        <color rgb="FF000000"/>
        <rFont val="Calibri"/>
        <family val="2"/>
      </rPr>
      <t>9</t>
    </r>
    <r>
      <rPr>
        <vertAlign val="subscript"/>
        <sz val="10"/>
        <color rgb="FF000000"/>
        <rFont val="Calibri"/>
        <family val="2"/>
      </rPr>
      <t xml:space="preserve"> </t>
    </r>
    <r>
      <rPr>
        <vertAlign val="subscript"/>
        <sz val="10"/>
        <color rgb="FF000000"/>
        <rFont val="Calibri"/>
        <family val="2"/>
      </rPr>
      <t xml:space="preserve"> </t>
    </r>
    <r>
      <rPr>
        <sz val="10"/>
        <color rgb="FF000000"/>
        <rFont val="Calibri"/>
        <family val="2"/>
      </rPr>
      <t>p each</t>
    </r>
    <r>
      <rPr>
        <vertAlign val="superscript"/>
        <sz val="10"/>
        <color rgb="FF000000"/>
        <rFont val="Calibri"/>
        <family val="2"/>
      </rPr>
      <t>(a)</t>
    </r>
  </si>
  <si>
    <r>
      <rPr>
        <sz val="10"/>
        <color rgb="FF000000"/>
        <rFont val="Calibri"/>
        <family val="2"/>
      </rPr>
      <t>Shares issued to NV shareholders</t>
    </r>
    <r>
      <rPr>
        <vertAlign val="superscript"/>
        <sz val="10"/>
        <color rgb="FF000000"/>
        <rFont val="Calibri"/>
        <family val="2"/>
      </rPr>
      <t>(</t>
    </r>
    <r>
      <rPr>
        <vertAlign val="superscript"/>
        <sz val="10"/>
        <color rgb="FF000000"/>
        <rFont val="Calibri"/>
        <family val="2"/>
      </rPr>
      <t>b</t>
    </r>
    <r>
      <rPr>
        <vertAlign val="superscript"/>
        <sz val="10"/>
        <color rgb="FF000000"/>
        <rFont val="Calibri"/>
        <family val="2"/>
      </rPr>
      <t>)</t>
    </r>
  </si>
  <si>
    <r>
      <rPr>
        <sz val="10"/>
        <color rgb="FF000000"/>
        <rFont val="Calibri"/>
        <family val="2"/>
      </rPr>
      <t>Euro equivalent in millions</t>
    </r>
    <r>
      <rPr>
        <vertAlign val="superscript"/>
        <sz val="10"/>
        <color rgb="FF000000"/>
        <rFont val="Calibri"/>
        <family val="2"/>
      </rPr>
      <t>(</t>
    </r>
    <r>
      <rPr>
        <vertAlign val="superscript"/>
        <sz val="10"/>
        <color rgb="FF000000"/>
        <rFont val="Calibri"/>
        <family val="2"/>
      </rPr>
      <t>c</t>
    </r>
    <r>
      <rPr>
        <vertAlign val="superscript"/>
        <sz val="10"/>
        <color rgb="FF000000"/>
        <rFont val="Calibri"/>
        <family val="2"/>
      </rPr>
      <t>)</t>
    </r>
  </si>
  <si>
    <r>
      <rPr>
        <vertAlign val="superscript"/>
        <sz val="9"/>
        <rFont val="Unilever DIN Offc Pro"/>
        <family val="2"/>
      </rPr>
      <t>(a)</t>
    </r>
    <r>
      <rPr>
        <sz val="9"/>
        <rFont val="Unilever DIN Offc Pro"/>
        <family val="2"/>
      </rPr>
      <t xml:space="preserve"> At 31 December 2021, 2,629,243,772 of PLC ordinary shares were in issue. No NV shares were in issue, with NV shares and PLC deferred stock cancelled before Unification in 2020. At 31 December 2020, 2,629,243,772 of PLC ordinary shares were in issue. </t>
    </r>
  </si>
  <si>
    <r>
      <rPr>
        <vertAlign val="superscript"/>
        <sz val="9"/>
        <rFont val="Unilever DIN Offc Pro"/>
        <family val="2"/>
      </rPr>
      <t>(b)</t>
    </r>
    <r>
      <rPr>
        <sz val="9"/>
        <rFont val="Unilever DIN Offc Pro"/>
        <family val="2"/>
      </rPr>
      <t xml:space="preserve"> As a result of Unification during 2020, the shareholders of NV were issued 1,460,713,122 PLC ordinary shares, and all NV shares in issue were cancelled. </t>
    </r>
  </si>
  <si>
    <r>
      <rPr>
        <vertAlign val="superscript"/>
        <sz val="9"/>
        <rFont val="Unilever DIN Offc Pro"/>
        <family val="2"/>
      </rPr>
      <t>(c)</t>
    </r>
    <r>
      <rPr>
        <sz val="9"/>
        <rFont val="Unilever DIN Offc Pro"/>
        <family val="2"/>
      </rPr>
      <t xml:space="preserve">  The ordinary share capital of PLC is translated using the conversion rate as at the date of Unification of £1 = €1.121.</t>
    </r>
  </si>
  <si>
    <t>Other movements in equity</t>
  </si>
  <si>
    <t>Currency retranslation of group companies - see following table</t>
  </si>
  <si>
    <t>Fair value reserves - see following table</t>
  </si>
  <si>
    <r>
      <t>Other</t>
    </r>
    <r>
      <rPr>
        <vertAlign val="superscript"/>
        <sz val="10"/>
        <color rgb="FF000000"/>
        <rFont val="Unilever DIN Offc Pro"/>
        <family val="2"/>
      </rPr>
      <t>(b)</t>
    </r>
  </si>
  <si>
    <t>Repurchase of shares</t>
  </si>
  <si>
    <r>
      <rPr>
        <vertAlign val="superscript"/>
        <sz val="9"/>
        <rFont val="Unilever DIN Offc Pro"/>
        <family val="2"/>
      </rPr>
      <t xml:space="preserve">(a) </t>
    </r>
    <r>
      <rPr>
        <sz val="9"/>
        <rFont val="Unilever DIN Offc Pro"/>
        <family val="2"/>
      </rPr>
      <t xml:space="preserve">Prior to Unification, a conversion rate of £1 =€5.143 was used in accordance with the Equalisation Agreement, which ceased to exist as a result of Unification. The ordinary share capital of PLC is now translated using the conversion rate at 29 November 2020 of £1 = €1.121. The difference between the conversion rates was released through other reserves as presented in the 'Other effects of Unification' line in the Statement of Changes in Equity. </t>
    </r>
  </si>
  <si>
    <r>
      <rPr>
        <vertAlign val="superscript"/>
        <sz val="9"/>
        <rFont val="Unilever DIN Offc Pro"/>
        <family val="2"/>
      </rPr>
      <t>(b)</t>
    </r>
    <r>
      <rPr>
        <sz val="9"/>
        <rFont val="Unilever DIN Offc Pro"/>
        <family val="2"/>
      </rPr>
      <t xml:space="preserve"> Relates primarily to options to purchase non-controlling interest in subsidiaries.</t>
    </r>
  </si>
  <si>
    <t xml:space="preserve">    share-based compensation plans were transferred to an employee share ownership trust at their carrying value. See note 4C for details.</t>
  </si>
  <si>
    <r>
      <rPr>
        <vertAlign val="superscript"/>
        <sz val="9"/>
        <rFont val="Unilever DIN Offc Pro"/>
        <family val="2"/>
      </rPr>
      <t>(a)</t>
    </r>
    <r>
      <rPr>
        <sz val="9"/>
        <rFont val="Unilever DIN Offc Pro"/>
        <family val="2"/>
      </rPr>
      <t xml:space="preserve"> For the purposes of this note and note 17A, financial assets and liabilities exclude trade and other current receivables and trade payables and other liabilities which are covered in notes 13 and 14 respectively. </t>
    </r>
  </si>
  <si>
    <r>
      <rPr>
        <vertAlign val="superscript"/>
        <sz val="9"/>
        <rFont val="Unilever DIN Offc Pro"/>
        <family val="2"/>
      </rPr>
      <t>(b)</t>
    </r>
    <r>
      <rPr>
        <sz val="9"/>
        <rFont val="Unilever DIN Offc Pro"/>
        <family val="2"/>
      </rPr>
      <t xml:space="preserve"> Bank loans and overdrafts include Nil (2020: €2.6 million) of secured liabilities.</t>
    </r>
  </si>
  <si>
    <r>
      <rPr>
        <vertAlign val="superscript"/>
        <sz val="9"/>
        <rFont val="Unilever DIN Offc Pro"/>
        <family val="2"/>
      </rPr>
      <t>(c)</t>
    </r>
    <r>
      <rPr>
        <sz val="9"/>
        <rFont val="Unilever DIN Offc Pro"/>
        <family val="2"/>
      </rPr>
      <t xml:space="preserve"> Includes options and other financial liabilities to acquire non-controlling interests in Myanmar, USA, Japan, Italy and Hong Kong </t>
    </r>
  </si>
  <si>
    <t xml:space="preserve">    additional financial liabilities and repayment of financial liabilities. The difference of €39 million (2020: €10 million) represents cash movements in</t>
  </si>
  <si>
    <t xml:space="preserve">    million (2020: €30 million) represents gain or loss from termination and modification of lease contracts.</t>
  </si>
  <si>
    <r>
      <rPr>
        <vertAlign val="superscript"/>
        <sz val="9"/>
        <rFont val="Unilever DIN Offc Pro"/>
        <family val="2"/>
      </rPr>
      <t xml:space="preserve">(c) </t>
    </r>
    <r>
      <rPr>
        <sz val="9"/>
        <rFont val="Unilever DIN Offc Pro"/>
        <family val="2"/>
      </rPr>
      <t xml:space="preserve"> Other movements includes financial liabilities of €80 million (2020: nil), classified as held for sale, refer note 22 for further details.</t>
    </r>
  </si>
  <si>
    <r>
      <rPr>
        <vertAlign val="superscript"/>
        <sz val="9"/>
        <rFont val="Unilever DIN Offc Pro"/>
        <family val="2"/>
      </rPr>
      <t xml:space="preserve">(b) </t>
    </r>
    <r>
      <rPr>
        <sz val="9"/>
        <rFont val="Unilever DIN Offc Pro"/>
        <family val="2"/>
      </rPr>
      <t xml:space="preserve"> Lease liabilities cash movement is included within capital element of lease payments in the consolidated cash flow statement. The difference of €7</t>
    </r>
  </si>
  <si>
    <t>Commercial Paper (£)</t>
  </si>
  <si>
    <t>Commercial Paper (US $)</t>
  </si>
  <si>
    <t>0.626% Notes 2024 (US $)</t>
  </si>
  <si>
    <t>2.625% Notes 2051 (US $)</t>
  </si>
  <si>
    <r>
      <rPr>
        <vertAlign val="superscript"/>
        <sz val="9"/>
        <rFont val="Unilever DIN Offc Pro"/>
        <family val="2"/>
      </rPr>
      <t>(a)</t>
    </r>
    <r>
      <rPr>
        <sz val="9"/>
        <rFont val="Unilever DIN Offc Pro"/>
        <family val="2"/>
      </rPr>
      <t xml:space="preserve"> 1.375% Notes 2030 (US $) includes €(31) million (2020: €(10) million) and 1.750% Notes 2031 (US $) includes €(16) million (2020: Nil) fair value adjustment following the fair value hedge accounting of fixed-for-floating interest rate swaps.</t>
    </r>
  </si>
  <si>
    <r>
      <t>1.375% Notes 2030 ($)</t>
    </r>
    <r>
      <rPr>
        <vertAlign val="superscript"/>
        <sz val="10"/>
        <rFont val="Unilever DIN Offc Pro"/>
        <family val="2"/>
      </rPr>
      <t>(a)</t>
    </r>
  </si>
  <si>
    <r>
      <t>1.750% Notes 2031 (US $)</t>
    </r>
    <r>
      <rPr>
        <vertAlign val="superscript"/>
        <sz val="10"/>
        <rFont val="Unilever DIN Offc Pro"/>
        <family val="2"/>
      </rPr>
      <t>(a)</t>
    </r>
  </si>
  <si>
    <r>
      <t>movements</t>
    </r>
    <r>
      <rPr>
        <b/>
        <vertAlign val="superscript"/>
        <sz val="10"/>
        <color rgb="FF1D68E1"/>
        <rFont val="Unilever DIN Offc Pro"/>
        <family val="2"/>
      </rPr>
      <t>(c)</t>
    </r>
  </si>
  <si>
    <r>
      <t xml:space="preserve">             of which: Research and development</t>
    </r>
    <r>
      <rPr>
        <vertAlign val="superscript"/>
        <sz val="12"/>
        <color rgb="FF000000"/>
        <rFont val="Unilever DIN Offc Pro"/>
        <family val="2"/>
      </rPr>
      <t>(a)</t>
    </r>
  </si>
  <si>
    <r>
      <t>54</t>
    </r>
    <r>
      <rPr>
        <vertAlign val="superscript"/>
        <sz val="10"/>
        <color rgb="FF000000"/>
        <rFont val="Unilever DIN Offc Pro"/>
        <family val="2"/>
      </rPr>
      <t>(a)</t>
    </r>
  </si>
  <si>
    <r>
      <t>(149)</t>
    </r>
    <r>
      <rPr>
        <vertAlign val="superscript"/>
        <sz val="10"/>
        <color rgb="FF000000"/>
        <rFont val="Unilever DIN Offc Pro"/>
        <family val="2"/>
      </rPr>
      <t>(a)</t>
    </r>
  </si>
  <si>
    <r>
      <t>91</t>
    </r>
    <r>
      <rPr>
        <vertAlign val="superscript"/>
        <sz val="10"/>
        <color rgb="FF000000"/>
        <rFont val="Unilever DIN Offc Pro"/>
        <family val="2"/>
      </rPr>
      <t>(a)</t>
    </r>
  </si>
  <si>
    <r>
      <t>112</t>
    </r>
    <r>
      <rPr>
        <b/>
        <vertAlign val="superscript"/>
        <sz val="10"/>
        <color rgb="FF1D68E1"/>
        <rFont val="Unilever DIN Offc Pro"/>
        <family val="2"/>
      </rPr>
      <t>(a)</t>
    </r>
  </si>
  <si>
    <r>
      <t>(61)</t>
    </r>
    <r>
      <rPr>
        <b/>
        <vertAlign val="superscript"/>
        <sz val="10"/>
        <color rgb="FF1D68E1"/>
        <rFont val="Unilever DIN Offc Pro"/>
        <family val="2"/>
      </rPr>
      <t>(a)</t>
    </r>
  </si>
  <si>
    <r>
      <t>(47)</t>
    </r>
    <r>
      <rPr>
        <b/>
        <vertAlign val="superscript"/>
        <sz val="10"/>
        <color rgb="FF1D68E1"/>
        <rFont val="Unilever DIN Offc Pro"/>
        <family val="2"/>
      </rPr>
      <t>(a)</t>
    </r>
  </si>
  <si>
    <t>As at 31 December 2021</t>
  </si>
  <si>
    <t>as the carrying amount for 2021 and 2020. The Group’s cash resources and other financial assets are shown below.</t>
  </si>
  <si>
    <r>
      <rPr>
        <vertAlign val="superscript"/>
        <sz val="9"/>
        <rFont val="Unilever DIN Offc Pro"/>
        <family val="2"/>
      </rPr>
      <t xml:space="preserve">(c) </t>
    </r>
    <r>
      <rPr>
        <sz val="9"/>
        <rFont val="Unilever DIN Offc Pro"/>
        <family val="2"/>
      </rPr>
      <t xml:space="preserve"> Current financial assets at amortised cost include short-term deposits with banks with maturities longer than three months excluding deposits which are part of a    recognised cash management process and loans to joint venture entities. Non-current financial assets at amortised cost include judicial deposits of €157 million (2020: €101 million).</t>
    </r>
  </si>
  <si>
    <r>
      <rPr>
        <vertAlign val="superscript"/>
        <sz val="9"/>
        <rFont val="Unilever DIN Offc Pro"/>
        <family val="2"/>
      </rPr>
      <t xml:space="preserve">(e) </t>
    </r>
    <r>
      <rPr>
        <sz val="9"/>
        <rFont val="Unilever DIN Offc Pro"/>
        <family val="2"/>
      </rPr>
      <t xml:space="preserve">Current Other Financial assets at fair value through profit or loss include Money market funds, marketable securities and other capital market instruments. Included within non-current financial assets at fair value through profit or loss are assets in a trust to fund benefit obligations in the US (see also note 4B) of €38 million (2020: €44 million), option over non-controlling interest in a subsidiary in Hong Kong of €43 million (2020: €44 million) and investments in a number of companies and financial institutions in North America, North Asia, South Asia and Europe. </t>
    </r>
  </si>
  <si>
    <r>
      <rPr>
        <vertAlign val="superscript"/>
        <sz val="9"/>
        <rFont val="Unilever DIN Offc Pro"/>
        <family val="2"/>
      </rPr>
      <t xml:space="preserve">(d) </t>
    </r>
    <r>
      <rPr>
        <sz val="9"/>
        <rFont val="Unilever DIN Offc Pro"/>
        <family val="2"/>
      </rPr>
      <t xml:space="preserve">Included within non-current financial assets at fair value through other comprehensive income are equity investments of €521 million (2020: €356 million). These investments are not held by Unilever for trading purposes and hence the Group has opted to recognise fair value movements through other comprehensive income. The fair value movement in 2021 of these equity investments was €174 million (2020: €78 million). </t>
    </r>
  </si>
  <si>
    <t>Less: Bank overdrafts</t>
  </si>
  <si>
    <t>Add: Cash and cash equivalents included in assets held for sale</t>
  </si>
  <si>
    <t>Less:  Bank overdraft included in liabilities held for sale</t>
  </si>
  <si>
    <r>
      <rPr>
        <vertAlign val="superscript"/>
        <sz val="9"/>
        <rFont val="Unilever DIN Offc Pro"/>
        <family val="2"/>
      </rPr>
      <t xml:space="preserve">(a) </t>
    </r>
    <r>
      <rPr>
        <sz val="9"/>
        <rFont val="Unilever DIN Offc Pro"/>
        <family val="2"/>
      </rPr>
      <t>Includes €161 million (2020: €78 million) derivatives, reported within trade receivables, that hedge trading activities.</t>
    </r>
  </si>
  <si>
    <r>
      <rPr>
        <vertAlign val="superscript"/>
        <sz val="9"/>
        <rFont val="Unilever DIN Offc Pro"/>
        <family val="2"/>
      </rPr>
      <t xml:space="preserve">(b) </t>
    </r>
    <r>
      <rPr>
        <sz val="9"/>
        <rFont val="Unilever DIN Offc Pro"/>
        <family val="2"/>
      </rPr>
      <t>Includes €(51) million (2020: €(103) million) derivatives, reported within trade payables, that hedge trading activities.</t>
    </r>
  </si>
  <si>
    <r>
      <t>commitments</t>
    </r>
    <r>
      <rPr>
        <vertAlign val="superscript"/>
        <sz val="10"/>
        <color rgb="FF1D68E1"/>
        <rFont val="Unilever DIN Offc Pro"/>
        <family val="2"/>
      </rPr>
      <t>(a)</t>
    </r>
  </si>
  <si>
    <r>
      <rPr>
        <vertAlign val="superscript"/>
        <sz val="9"/>
        <rFont val="Unilever DIN Offc Pro"/>
        <family val="2"/>
      </rPr>
      <t xml:space="preserve">(a)  </t>
    </r>
    <r>
      <rPr>
        <sz val="9"/>
        <rFont val="Unilever DIN Offc Pro"/>
        <family val="2"/>
      </rPr>
      <t xml:space="preserve">Other commitments now include additional items, primarily volume commitments that were not included in 2020. The total figure on a comparable basis for 2020 is €3,530 million (of which €1,150 million was current). </t>
    </r>
  </si>
  <si>
    <r>
      <t>2020</t>
    </r>
    <r>
      <rPr>
        <vertAlign val="superscript"/>
        <sz val="10"/>
        <color rgb="FF1D68E1"/>
        <rFont val="Unilever DIN Offc Pro"/>
        <family val="2"/>
      </rPr>
      <t>(a)</t>
    </r>
  </si>
  <si>
    <r>
      <rPr>
        <vertAlign val="superscript"/>
        <sz val="10"/>
        <color rgb="FF000000"/>
        <rFont val="Unilever DIN Offc Pro"/>
        <family val="2"/>
      </rPr>
      <t xml:space="preserve">(a) </t>
    </r>
    <r>
      <rPr>
        <sz val="10"/>
        <color rgb="FF000000"/>
        <rFont val="Unilever DIN Offc Pro"/>
        <family val="2"/>
      </rPr>
      <t>In 2020, we acquired the Horlicks and Boost Brands from GlaxoSmithKline Consumer Healthcare Limited. Of the net assets acquired, €3,345 million related to brands, €746 million related to deferred tax liabilities and €2,090 million related to goodwill. The total consideration paid was €5,294 million comprised of €449 million in cash and €4,845 million in shares of Hindustan Unilever Limited. This resulted in a dilution of Unilever’s interest in Hindustan Unilever Limited from 67.2% to 61.9%.</t>
    </r>
  </si>
  <si>
    <t xml:space="preserve">Paula's Choice </t>
  </si>
  <si>
    <t>In 2021 the net assets acquired and total consideration consist of:</t>
  </si>
  <si>
    <r>
      <t>Current liabilities</t>
    </r>
    <r>
      <rPr>
        <vertAlign val="superscript"/>
        <sz val="10"/>
        <color rgb="FF000000"/>
        <rFont val="Unilever DIN Offc Pro"/>
        <family val="2"/>
      </rPr>
      <t>(c)</t>
    </r>
  </si>
  <si>
    <t>Cash consideration paid</t>
  </si>
  <si>
    <r>
      <rPr>
        <vertAlign val="superscript"/>
        <sz val="9"/>
        <color rgb="FF000000"/>
        <rFont val="Unilever DIN Offc Pro"/>
        <family val="2"/>
      </rPr>
      <t>(a)</t>
    </r>
    <r>
      <rPr>
        <sz val="9"/>
        <color rgb="FF000000"/>
        <rFont val="Unilever DIN Offc Pro"/>
        <family val="2"/>
      </rPr>
      <t xml:space="preserve"> Other current assets include inventories of €29 million, cash of €17 million in Paula's Choice with the remaining €35 million split between cash of €14 million and inventories of €13 million in Onnit.</t>
    </r>
  </si>
  <si>
    <r>
      <rPr>
        <vertAlign val="superscript"/>
        <sz val="9"/>
        <color rgb="FF000000"/>
        <rFont val="Unilever DIN Offc Pro"/>
        <family val="2"/>
      </rPr>
      <t>(b)</t>
    </r>
    <r>
      <rPr>
        <sz val="9"/>
        <color rgb="FF000000"/>
        <rFont val="Unilever DIN Offc Pro"/>
        <family val="2"/>
      </rPr>
      <t xml:space="preserve"> Non-current liabilities include deferred tax of €384 million related to Paula’s Choice.</t>
    </r>
  </si>
  <si>
    <r>
      <rPr>
        <vertAlign val="superscript"/>
        <sz val="9"/>
        <color rgb="FF000000"/>
        <rFont val="Unilever DIN Offc Pro"/>
        <family val="2"/>
      </rPr>
      <t>(c)</t>
    </r>
    <r>
      <rPr>
        <sz val="9"/>
        <color rgb="FF000000"/>
        <rFont val="Unilever DIN Offc Pro"/>
        <family val="2"/>
      </rPr>
      <t xml:space="preserve"> Current liabilities include trade and other payable of €36 million in Paula’s Choice.</t>
    </r>
  </si>
  <si>
    <t>ekaterra</t>
  </si>
  <si>
    <r>
      <t>Others</t>
    </r>
    <r>
      <rPr>
        <b/>
        <vertAlign val="superscript"/>
        <sz val="10"/>
        <color rgb="FF1D68E1"/>
        <rFont val="Unilever DIN Offc Pro"/>
        <family val="2"/>
      </rPr>
      <t>(a)</t>
    </r>
  </si>
  <si>
    <t>Deferred tax assets</t>
  </si>
  <si>
    <t>Current tax assets</t>
  </si>
  <si>
    <t>Other current assets</t>
  </si>
  <si>
    <t>Trade payables and other current liabilities</t>
  </si>
  <si>
    <t>Current tax liabilities</t>
  </si>
  <si>
    <t xml:space="preserve">Financial liabilities due within one year
</t>
  </si>
  <si>
    <t>Pension and post-retirement healthcare liabilities</t>
  </si>
  <si>
    <t>Financial liabilities due after one year</t>
  </si>
  <si>
    <t>Other non-current liabilities</t>
  </si>
  <si>
    <t>Deferred tax liabilities</t>
  </si>
  <si>
    <r>
      <rPr>
        <vertAlign val="superscript"/>
        <sz val="9"/>
        <rFont val="Unilever DIN Offc Pro"/>
        <family val="2"/>
      </rPr>
      <t>(a)</t>
    </r>
    <r>
      <rPr>
        <sz val="9"/>
        <rFont val="Unilever DIN Offc Pro"/>
        <family val="2"/>
      </rPr>
      <t xml:space="preserve">  Includes assets related to the disposal of the Calve and Baltimore brands in Russia.</t>
    </r>
  </si>
  <si>
    <r>
      <rPr>
        <vertAlign val="superscript"/>
        <sz val="9"/>
        <rFont val="Unilever DIN Offc Pro"/>
        <family val="2"/>
      </rPr>
      <t>(b)</t>
    </r>
    <r>
      <rPr>
        <sz val="9"/>
        <rFont val="Unilever DIN Offc Pro"/>
        <family val="2"/>
      </rPr>
      <t xml:space="preserve">  Includes manufacturing assets held for sale.</t>
    </r>
  </si>
  <si>
    <t>25. Remuneration of auditors</t>
  </si>
  <si>
    <r>
      <t>financial statements</t>
    </r>
    <r>
      <rPr>
        <vertAlign val="superscript"/>
        <sz val="10"/>
        <color rgb="FF000000"/>
        <rFont val="Unilever DIN Offc Pro"/>
        <family val="2"/>
      </rPr>
      <t>(d)</t>
    </r>
  </si>
  <si>
    <r>
      <t>Audit-related assurance services</t>
    </r>
    <r>
      <rPr>
        <vertAlign val="superscript"/>
        <sz val="10"/>
        <color rgb="FF000000"/>
        <rFont val="Unilever DIN Offc Pro"/>
        <family val="2"/>
      </rPr>
      <t>(e)</t>
    </r>
  </si>
  <si>
    <r>
      <t>Other assurance services</t>
    </r>
    <r>
      <rPr>
        <vertAlign val="superscript"/>
        <sz val="10"/>
        <color rgb="FF000000"/>
        <rFont val="Unilever DIN Offc Pro"/>
        <family val="2"/>
      </rPr>
      <t>(f)</t>
    </r>
  </si>
  <si>
    <r>
      <t>All other non-audit services</t>
    </r>
    <r>
      <rPr>
        <vertAlign val="superscript"/>
        <sz val="10"/>
        <color rgb="FF000000"/>
        <rFont val="Unilever DIN Offc Pro"/>
        <family val="2"/>
      </rPr>
      <t>(e)</t>
    </r>
  </si>
  <si>
    <r>
      <rPr>
        <vertAlign val="superscript"/>
        <sz val="9"/>
        <color rgb="FF000000"/>
        <rFont val="Unilever DIN Offc Pro"/>
        <family val="2"/>
      </rPr>
      <t>(a)</t>
    </r>
    <r>
      <rPr>
        <sz val="9"/>
        <color rgb="FF000000"/>
        <rFont val="Unilever DIN Offc Pro"/>
        <family val="2"/>
      </rPr>
      <t xml:space="preserve"> Of which €5 million was payable to KPMG LLP (2020: €6 million; 2019: €4 million) and nil was payable to KPMG Accountants N.V. (2020: nil; 2019: €1 million) </t>
    </r>
  </si>
  <si>
    <r>
      <rPr>
        <vertAlign val="superscript"/>
        <sz val="9"/>
        <color rgb="FF000000"/>
        <rFont val="Unilever DIN Offc Pro"/>
        <family val="2"/>
      </rPr>
      <t xml:space="preserve">(b) </t>
    </r>
    <r>
      <rPr>
        <sz val="9"/>
        <color rgb="FF000000"/>
        <rFont val="Unilever DIN Offc Pro"/>
        <family val="2"/>
      </rPr>
      <t>Comprises fees payable to the KPMG network of independent member firms affiliated with KPMG International Cooperative for audit work on statutory financial statements and Group reporting returns of subsidiary companies.</t>
    </r>
  </si>
  <si>
    <r>
      <rPr>
        <vertAlign val="superscript"/>
        <sz val="9"/>
        <color rgb="FF000000"/>
        <rFont val="Unilever DIN Offc Pro"/>
        <family val="2"/>
      </rPr>
      <t>(c)</t>
    </r>
    <r>
      <rPr>
        <sz val="9"/>
        <color rgb="FF000000"/>
        <rFont val="Unilever DIN Offc Pro"/>
        <family val="2"/>
      </rPr>
      <t>Amount payable to KPMG in respect of services supplied to associated pension schemes was less than €1 million individually and in aggregate (2020: less than €1 million individually and in aggregate; 2019: less than €1 million individually and in aggregate).</t>
    </r>
  </si>
  <si>
    <r>
      <rPr>
        <vertAlign val="superscript"/>
        <sz val="9"/>
        <rFont val="Unilever DIN Offc Pro"/>
        <family val="2"/>
      </rPr>
      <t>(d)</t>
    </r>
    <r>
      <rPr>
        <sz val="9"/>
        <rFont val="Unilever DIN Offc Pro"/>
        <family val="2"/>
      </rPr>
      <t xml:space="preserve"> 2021 includes €5 million (2020: €6 million) for the audit of carve-out financial statements of ekaterra. </t>
    </r>
  </si>
  <si>
    <r>
      <rPr>
        <vertAlign val="superscript"/>
        <sz val="9"/>
        <rFont val="Unilever DIN Offc Pro"/>
        <family val="2"/>
      </rPr>
      <t>(e)</t>
    </r>
    <r>
      <rPr>
        <sz val="9"/>
        <rFont val="Unilever DIN Offc Pro"/>
        <family val="2"/>
      </rPr>
      <t xml:space="preserve"> Amounts paid in relation to each type of service are less than €1 million individually and in aggregate (2020: less than €1 million and in aggregate; 2019: less than €1 million and in aggregate).</t>
    </r>
  </si>
  <si>
    <r>
      <rPr>
        <vertAlign val="superscript"/>
        <sz val="9"/>
        <rFont val="Unilever DIN Offc Pro"/>
        <family val="2"/>
      </rPr>
      <t>(f)</t>
    </r>
    <r>
      <rPr>
        <sz val="9"/>
        <rFont val="Unilever DIN Offc Pro"/>
        <family val="2"/>
      </rPr>
      <t xml:space="preserve"> 2021 includes various services, each less than €1 million individually. 2020 includes €1 million for assurance work on Unification. </t>
    </r>
  </si>
  <si>
    <r>
      <rPr>
        <vertAlign val="superscript"/>
        <sz val="9"/>
        <rFont val="Unilever DIN Offc Pro"/>
        <family val="2"/>
      </rPr>
      <t xml:space="preserve">(a) </t>
    </r>
    <r>
      <rPr>
        <sz val="9"/>
        <rFont val="Unilever DIN Offc Pro"/>
        <family val="2"/>
      </rPr>
      <t>From 2021, research and development costs include patent costs of €27 million. The prior year comparators have not been restated. Patent costs in 2020 and 2019 were €27 million in each year.</t>
    </r>
  </si>
  <si>
    <t xml:space="preserve">  Net monetary gain/(loss) arising from hyperinflationary economies</t>
  </si>
  <si>
    <r>
      <t xml:space="preserve">   Irrecoverable surplus</t>
    </r>
    <r>
      <rPr>
        <vertAlign val="superscript"/>
        <sz val="10"/>
        <color rgb="FF000000"/>
        <rFont val="Unilever DIN Offc Pro"/>
        <family val="2"/>
      </rPr>
      <t>(a)</t>
    </r>
  </si>
  <si>
    <t xml:space="preserve">   Pension asset net of liabilities</t>
  </si>
  <si>
    <t>Change in asset ceiling, excluding amounts
   included in interest expenses</t>
  </si>
  <si>
    <t>Change in asset ceiling, excluding amounts  included in interest expenses</t>
  </si>
  <si>
    <r>
      <t>Computed rate of tax</t>
    </r>
    <r>
      <rPr>
        <b/>
        <vertAlign val="superscript"/>
        <sz val="10"/>
        <color rgb="FF1D68E1"/>
        <rFont val="Unilever DIN Offc Pro"/>
        <family val="2"/>
      </rPr>
      <t>(a)</t>
    </r>
  </si>
  <si>
    <r>
      <t xml:space="preserve">  Hyperinflation adjustment for Argentina deferred tax</t>
    </r>
    <r>
      <rPr>
        <vertAlign val="superscript"/>
        <sz val="10"/>
        <color rgb="FF000000"/>
        <rFont val="Unilever DIN Offc Pro"/>
        <family val="2"/>
      </rPr>
      <t>(b)</t>
    </r>
  </si>
  <si>
    <r>
      <t>Reclassification to held for sale</t>
    </r>
    <r>
      <rPr>
        <vertAlign val="superscript"/>
        <sz val="10"/>
        <color rgb="FF000000"/>
        <rFont val="Unilever DIN Offc Pro"/>
        <family val="2"/>
      </rPr>
      <t>(b)</t>
    </r>
  </si>
  <si>
    <r>
      <rPr>
        <vertAlign val="superscript"/>
        <sz val="9"/>
        <rFont val="Unilever DIN Offc Pro"/>
        <family val="2"/>
      </rPr>
      <t>(b)</t>
    </r>
    <r>
      <rPr>
        <sz val="9"/>
        <rFont val="Unilever DIN Offc Pro"/>
        <family val="2"/>
      </rPr>
      <t xml:space="preserve">  Within indefinite-life intangible assets, there are five existing brands that have a significant carrying value: Horlicks €2,898 million (2020: €2,718), Knorr €1,803 million (2020: €1,744 million), Paula's Choice €1,660 million (2020: nil), Carver Korea €1,452 million (2020: €1,468 million) and Hellmann’s €1,196 million (2020: €1,112 million). The Paula's Choice brand was acquired in 2021 and the valuation is provisional.</t>
    </r>
  </si>
  <si>
    <r>
      <t>Foods &amp; Refreshment Europe</t>
    </r>
    <r>
      <rPr>
        <vertAlign val="superscript"/>
        <sz val="10"/>
        <color rgb="FF000000"/>
        <rFont val="Unilever DIN Offc Pro"/>
        <family val="2"/>
      </rPr>
      <t>(a)</t>
    </r>
  </si>
  <si>
    <r>
      <t>Foods &amp; Refreshment The Americas</t>
    </r>
    <r>
      <rPr>
        <vertAlign val="superscript"/>
        <sz val="10"/>
        <color rgb="FF000000"/>
        <rFont val="Unilever DIN Offc Pro"/>
        <family val="2"/>
      </rPr>
      <t>(a)</t>
    </r>
  </si>
  <si>
    <r>
      <t>Foods &amp; Refreshment Asia/AMET/RUB</t>
    </r>
    <r>
      <rPr>
        <vertAlign val="superscript"/>
        <sz val="10"/>
        <color rgb="FF000000"/>
        <rFont val="Unilever DIN Offc Pro"/>
        <family val="2"/>
      </rPr>
      <t>(a)</t>
    </r>
  </si>
  <si>
    <r>
      <t>Beauty &amp; Personal Care The Americas</t>
    </r>
    <r>
      <rPr>
        <vertAlign val="superscript"/>
        <sz val="10"/>
        <color rgb="FF000000"/>
        <rFont val="Unilever DIN Offc Pro"/>
        <family val="2"/>
      </rPr>
      <t>(b)</t>
    </r>
  </si>
  <si>
    <t>For the year 2021</t>
  </si>
  <si>
    <r>
      <t>Fair value of biological assets</t>
    </r>
    <r>
      <rPr>
        <vertAlign val="superscript"/>
        <sz val="10"/>
        <color rgb="FF000000"/>
        <rFont val="Unilever DIN Offc Pro"/>
        <family val="2"/>
      </rPr>
      <t>(b)</t>
    </r>
  </si>
  <si>
    <r>
      <t>Other non-current assets</t>
    </r>
    <r>
      <rPr>
        <vertAlign val="superscript"/>
        <sz val="10"/>
        <color rgb="FF000000"/>
        <rFont val="Unilever DIN Offc Pro"/>
        <family val="2"/>
      </rPr>
      <t>(c)</t>
    </r>
  </si>
  <si>
    <r>
      <rPr>
        <vertAlign val="superscript"/>
        <sz val="9"/>
        <rFont val="Unilever DIN Offc Pro"/>
        <family val="2"/>
      </rPr>
      <t xml:space="preserve">(a)   </t>
    </r>
    <r>
      <rPr>
        <sz val="9"/>
        <rFont val="Unilever DIN Offc Pro"/>
        <family val="2"/>
      </rPr>
      <t>Others include the amount relating to the acquisition/disposal of businesses and transfers.</t>
    </r>
  </si>
  <si>
    <r>
      <t>Adjustment on translation of PLC's ordinary capital</t>
    </r>
    <r>
      <rPr>
        <vertAlign val="superscript"/>
        <sz val="10"/>
        <color rgb="FF000000"/>
        <rFont val="Unilever DIN Offc Pro"/>
        <family val="2"/>
      </rPr>
      <t>(a)</t>
    </r>
  </si>
  <si>
    <r>
      <rPr>
        <vertAlign val="superscript"/>
        <sz val="9"/>
        <rFont val="Unilever DIN Offc Pro"/>
        <family val="2"/>
      </rPr>
      <t>(a)</t>
    </r>
    <r>
      <rPr>
        <sz val="9"/>
        <rFont val="Unilever DIN Offc Pro"/>
        <family val="2"/>
      </rPr>
      <t xml:space="preserve"> Shortly before Unification in 2020 4,523,367 NV and PLC ordinary shares, 892,155 NV NYRSs and 468,989 PLC ADSs held by NV in connection with</t>
    </r>
  </si>
  <si>
    <t>Summary of contingent liabilities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</si>
</sst>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0;\(#,##0\)"/>
    <numFmt numFmtId="165" formatCode="[$-F800]dddd\,\ mmmm\ dd\,\ yyyy"/>
    <numFmt numFmtId="166" formatCode="0.0%"/>
    <numFmt numFmtId="167" formatCode="_(* #,##0_);_(* \(#,##0\);_(* &quot;-&quot;_);_(@_)"/>
    <numFmt numFmtId="168" formatCode="_(* #,##0.00_);_(* \(#,##0.00\);_(* &quot;-&quot;_);_(@_)"/>
    <numFmt numFmtId="169" formatCode="0.0"/>
    <numFmt numFmtId="170" formatCode="[$-809]dd\ mmmm\ yyyy;@"/>
    <numFmt numFmtId="171" formatCode="_(* ###0_);_(* \(#,##0\);_(* &quot;-&quot;_);___(@_)"/>
    <numFmt numFmtId="172" formatCode="_(* #,##0_);_(* \(#,##0\);_(* &quot;-&quot;_);___(@_)"/>
    <numFmt numFmtId="173" formatCode="[$€-2]\ #,##0.00;[Red]\-[$€-2]\ #,##0.00"/>
    <numFmt numFmtId="174" formatCode="#,##0.0"/>
    <numFmt numFmtId="175" formatCode="[$-809]d\ mmmm\ yyyy;@"/>
    <numFmt numFmtId="176" formatCode="_(* #,##0.0_);_(* \(#,##0.0\);_(* &quot;-&quot;_);_(@_)"/>
    <numFmt numFmtId="177" formatCode="#,##0;\(#,##0\);\-"/>
    <numFmt numFmtId="178" formatCode="#,##0;[Red]\(#,##0\)"/>
    <numFmt numFmtId="179" formatCode="0.000%"/>
  </numFmts>
  <fonts count="72">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u/>
      <sz val="10"/>
      <color theme="10"/>
      <name val="Arial"/>
      <family val="2"/>
    </font>
    <font>
      <b/>
      <sz val="10"/>
      <color rgb="FFFF0000"/>
      <name val="Arial"/>
      <family val="2"/>
    </font>
    <font>
      <sz val="10"/>
      <color rgb="FFFF0000"/>
      <name val="Arial"/>
      <family val="2"/>
    </font>
    <font>
      <b/>
      <sz val="12"/>
      <name val="Unilever DIN Offc Pro"/>
      <family val="2"/>
    </font>
    <font>
      <b/>
      <sz val="16"/>
      <color theme="1"/>
      <name val="Unilever DIN Offc Pro"/>
      <family val="2"/>
    </font>
    <font>
      <sz val="12"/>
      <name val="Unilever DIN Offc Pro"/>
      <family val="2"/>
    </font>
    <font>
      <sz val="12"/>
      <color theme="1"/>
      <name val="Unilever DIN Offc Pro"/>
      <family val="2"/>
    </font>
    <font>
      <sz val="10"/>
      <name val="Unilever DIN Offc Pro"/>
      <family val="2"/>
    </font>
    <font>
      <sz val="10"/>
      <color theme="1"/>
      <name val="Unilever DIN Offc Pro"/>
      <family val="2"/>
    </font>
    <font>
      <b/>
      <sz val="10"/>
      <color rgb="FFFF0000"/>
      <name val="Unilever DIN Offc Pro"/>
      <family val="2"/>
    </font>
    <font>
      <sz val="10"/>
      <color rgb="FFFF0000"/>
      <name val="Unilever DIN Offc Pro"/>
      <family val="2"/>
    </font>
    <font>
      <b/>
      <sz val="10"/>
      <color theme="1"/>
      <name val="Unilever DIN Offc Pro"/>
      <family val="2"/>
    </font>
    <font>
      <vertAlign val="superscript"/>
      <sz val="10"/>
      <color theme="1"/>
      <name val="Unilever DIN Offc Pro"/>
      <family val="2"/>
    </font>
    <font>
      <b/>
      <sz val="10"/>
      <name val="Unilever DIN Offc Pro"/>
      <family val="2"/>
    </font>
    <font>
      <vertAlign val="superscript"/>
      <sz val="10"/>
      <name val="Unilever DIN Offc Pro"/>
      <family val="2"/>
    </font>
    <font>
      <b/>
      <vertAlign val="superscript"/>
      <sz val="10"/>
      <color theme="1"/>
      <name val="Unilever DIN Offc Pro"/>
      <family val="2"/>
    </font>
    <font>
      <sz val="16"/>
      <color theme="1"/>
      <name val="Unilever DIN Offc Pro"/>
      <family val="2"/>
    </font>
    <font>
      <sz val="16"/>
      <name val="Unilever DIN Offc Pro"/>
      <family val="2"/>
    </font>
    <font>
      <sz val="16"/>
      <name val="Arial"/>
      <family val="2"/>
    </font>
    <font>
      <b/>
      <sz val="16"/>
      <name val="Unilever DIN Offc Pro"/>
      <family val="2"/>
    </font>
    <font>
      <sz val="10"/>
      <color rgb="FF000000"/>
      <name val="Unilever DIN Offc Pro"/>
      <family val="2"/>
    </font>
    <font>
      <b/>
      <sz val="10"/>
      <color rgb="FF000000"/>
      <name val="Unilever DIN Offc Pro"/>
      <family val="2"/>
    </font>
    <font>
      <sz val="9"/>
      <color rgb="FF000000"/>
      <name val="Unilever DIN Offc Pro"/>
      <family val="2"/>
    </font>
    <font>
      <sz val="10"/>
      <color rgb="FF000000"/>
      <name val="DINPro-Light"/>
      <family val="3"/>
    </font>
    <font>
      <vertAlign val="superscript"/>
      <sz val="10"/>
      <color rgb="FF000000"/>
      <name val="Unilever DIN Offc Pro"/>
      <family val="2"/>
    </font>
    <font>
      <sz val="8"/>
      <color rgb="FF000000"/>
      <name val="Unilever DIN Offc Pro"/>
      <family val="2"/>
    </font>
    <font>
      <sz val="10"/>
      <color rgb="FF000000"/>
      <name val="Arial"/>
      <family val="2"/>
    </font>
    <font>
      <sz val="8.5"/>
      <color rgb="FF000000"/>
      <name val="Unilever DIN Offc Pro"/>
      <family val="2"/>
    </font>
    <font>
      <sz val="10"/>
      <color rgb="FFD9D9D9"/>
      <name val="Unilever DIN Offc Pro"/>
      <family val="2"/>
    </font>
    <font>
      <sz val="8.5"/>
      <name val="DINPro-Light"/>
      <family val="3"/>
    </font>
    <font>
      <sz val="6"/>
      <name val="DINPro-Light"/>
      <family val="3"/>
    </font>
    <font>
      <b/>
      <sz val="10"/>
      <color rgb="FF808080"/>
      <name val="Unilever DIN Offc Pro"/>
      <family val="2"/>
    </font>
    <font>
      <i/>
      <sz val="6"/>
      <name val="Unilever DIN Offc Pro"/>
      <family val="2"/>
    </font>
    <font>
      <sz val="8"/>
      <color rgb="FF000000"/>
      <name val="DINPro-Light"/>
      <family val="3"/>
    </font>
    <font>
      <sz val="9"/>
      <name val="Arial"/>
      <family val="2"/>
    </font>
    <font>
      <b/>
      <sz val="9"/>
      <color rgb="FF000000"/>
      <name val="Unilever DIN Offc Pro"/>
      <family val="2"/>
    </font>
    <font>
      <vertAlign val="superscript"/>
      <sz val="9"/>
      <color rgb="FF000000"/>
      <name val="Unilever DIN Offc Pro"/>
      <family val="2"/>
    </font>
    <font>
      <sz val="9"/>
      <name val="Unilever DIN Offc Pro"/>
      <family val="2"/>
    </font>
    <font>
      <b/>
      <sz val="9"/>
      <color theme="1"/>
      <name val="Unilever DIN Offc Pro"/>
      <family val="2"/>
    </font>
    <font>
      <sz val="8"/>
      <name val="Unilever DIN Offc Pro"/>
      <family val="2"/>
    </font>
    <font>
      <vertAlign val="superscript"/>
      <sz val="9"/>
      <name val="Unilever DIN Offc Pro"/>
      <family val="2"/>
    </font>
    <font>
      <sz val="9"/>
      <color rgb="FFFF0000"/>
      <name val="Unilever DIN Offc Pro"/>
      <family val="2"/>
    </font>
    <font>
      <sz val="10"/>
      <name val="Tahoma"/>
      <family val="2"/>
    </font>
    <font>
      <sz val="11"/>
      <name val="Calibri"/>
      <family val="2"/>
      <scheme val="minor"/>
    </font>
    <font>
      <sz val="9"/>
      <color rgb="FF1F497D"/>
      <name val="Unilever DIN Offc Pro"/>
      <family val="2"/>
    </font>
    <font>
      <vertAlign val="superscript"/>
      <sz val="10"/>
      <color theme="1"/>
      <name val="Calibri"/>
      <family val="2"/>
      <scheme val="minor"/>
    </font>
    <font>
      <sz val="9"/>
      <color rgb="FFFF0000"/>
      <name val="Arial"/>
      <family val="2"/>
    </font>
    <font>
      <b/>
      <sz val="16"/>
      <color rgb="FF1D68E1"/>
      <name val="Unilever DIN Offc Pro"/>
      <family val="2"/>
    </font>
    <font>
      <b/>
      <sz val="10"/>
      <color rgb="FF1D68E1"/>
      <name val="Unilever DIN Offc Pro"/>
      <family val="2"/>
    </font>
    <font>
      <sz val="10"/>
      <color rgb="FF1D68E1"/>
      <name val="Unilever DIN Offc Pro"/>
      <family val="2"/>
    </font>
    <font>
      <b/>
      <vertAlign val="superscript"/>
      <sz val="10"/>
      <color rgb="FF1D68E1"/>
      <name val="Unilever DIN Offc Pro"/>
      <family val="2"/>
    </font>
    <font>
      <b/>
      <sz val="11"/>
      <color rgb="FF1D68E1"/>
      <name val="Unilever DIN Offc Pro"/>
      <family val="2"/>
    </font>
    <font>
      <vertAlign val="superscript"/>
      <sz val="10"/>
      <color rgb="FF1D68E1"/>
      <name val="Unilever DIN Offc Pro"/>
      <family val="2"/>
    </font>
    <font>
      <sz val="10"/>
      <color rgb="FF1D68E1"/>
      <name val="Arial"/>
      <family val="2"/>
    </font>
    <font>
      <sz val="16"/>
      <color rgb="FF1D68E1"/>
      <name val="Unilever DIN Offc Pro"/>
      <family val="2"/>
    </font>
    <font>
      <vertAlign val="superscript"/>
      <sz val="8"/>
      <name val="Unilever DIN Offc Pro"/>
      <family val="2"/>
    </font>
    <font>
      <sz val="10"/>
      <name val="Arial"/>
      <family val="2"/>
    </font>
    <font>
      <sz val="9"/>
      <color theme="1" tint="0.14999847407452621"/>
      <name val="Unilever DIN Offc Pro"/>
      <family val="2"/>
    </font>
    <font>
      <vertAlign val="superscript"/>
      <sz val="9"/>
      <color theme="1" tint="0.14996795556505021"/>
      <name val="Unilever DIN Offc Pro"/>
      <family val="2"/>
    </font>
    <font>
      <b/>
      <vertAlign val="superscript"/>
      <sz val="10"/>
      <color rgb="FF000000"/>
      <name val="Unilever DIN Offc Pro"/>
      <family val="2"/>
    </font>
    <font>
      <sz val="10"/>
      <color rgb="FF000000"/>
      <name val="Calibri"/>
      <family val="2"/>
    </font>
    <font>
      <vertAlign val="superscript"/>
      <sz val="10"/>
      <color rgb="FF000000"/>
      <name val="Calibri"/>
      <family val="2"/>
    </font>
    <font>
      <vertAlign val="subscript"/>
      <sz val="10"/>
      <color rgb="FF000000"/>
      <name val="Calibri"/>
      <family val="2"/>
    </font>
    <font>
      <vertAlign val="superscript"/>
      <sz val="12"/>
      <color rgb="FF000000"/>
      <name val="Unilever DIN Offc Pro"/>
      <family val="2"/>
    </font>
    <font>
      <sz val="10"/>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3F3F3"/>
        <bgColor indexed="64"/>
      </patternFill>
    </fill>
    <fill>
      <patternFill patternType="solid">
        <fgColor rgb="FFE8EBF7"/>
        <bgColor indexed="64"/>
      </patternFill>
    </fill>
  </fills>
  <borders count="25">
    <border>
      <left/>
      <right/>
      <top/>
      <bottom/>
      <diagonal/>
    </border>
    <border>
      <left/>
      <right/>
      <top/>
      <bottom style="thin">
        <color indexed="64"/>
      </bottom>
      <diagonal/>
    </border>
    <border>
      <left/>
      <right/>
      <top/>
      <bottom style="thin">
        <color auto="1"/>
      </bottom>
      <diagonal/>
    </border>
    <border>
      <left/>
      <right/>
      <top style="thin">
        <color rgb="FF1D68E1"/>
      </top>
      <bottom/>
      <diagonal/>
    </border>
    <border>
      <left/>
      <right/>
      <top/>
      <bottom style="thin">
        <color rgb="FF1D68E1"/>
      </bottom>
      <diagonal/>
    </border>
    <border>
      <left/>
      <right/>
      <top style="thin">
        <color rgb="FF1D68E1"/>
      </top>
      <bottom style="thin">
        <color rgb="FF1D68E1"/>
      </bottom>
      <diagonal/>
    </border>
    <border>
      <left style="thin">
        <color rgb="FF1D68E1"/>
      </left>
      <right/>
      <top style="thin">
        <color rgb="FF1D68E1"/>
      </top>
      <bottom/>
      <diagonal/>
    </border>
    <border>
      <left/>
      <right style="thin">
        <color rgb="FF1D68E1"/>
      </right>
      <top style="thin">
        <color rgb="FF1D68E1"/>
      </top>
      <bottom/>
      <diagonal/>
    </border>
    <border>
      <left style="thin">
        <color rgb="FF1D68E1"/>
      </left>
      <right/>
      <top/>
      <bottom/>
      <diagonal/>
    </border>
    <border>
      <left/>
      <right style="thin">
        <color rgb="FF1D68E1"/>
      </right>
      <top/>
      <bottom/>
      <diagonal/>
    </border>
    <border>
      <left/>
      <right style="thin">
        <color rgb="FF1D68E1"/>
      </right>
      <top/>
      <bottom style="thin">
        <color rgb="FF1D68E1"/>
      </bottom>
      <diagonal/>
    </border>
    <border>
      <left style="thin">
        <color rgb="FF1D68E1"/>
      </left>
      <right/>
      <top/>
      <bottom style="thin">
        <color rgb="FF1D68E1"/>
      </bottom>
      <diagonal/>
    </border>
    <border>
      <left/>
      <right style="thin">
        <color rgb="FF1D68E1"/>
      </right>
      <top style="thin">
        <color rgb="FF1D68E1"/>
      </top>
      <bottom style="thin">
        <color rgb="FF1D68E1"/>
      </bottom>
      <diagonal/>
    </border>
    <border>
      <left style="thin">
        <color rgb="FF1D68E1"/>
      </left>
      <right style="thin">
        <color rgb="FF1D68E1"/>
      </right>
      <top style="thin">
        <color rgb="FF1D68E1"/>
      </top>
      <bottom style="thin">
        <color rgb="FF1D68E1"/>
      </bottom>
      <diagonal/>
    </border>
    <border>
      <left style="thin">
        <color rgb="FF1D68E1"/>
      </left>
      <right/>
      <top style="thin">
        <color rgb="FF1D68E1"/>
      </top>
      <bottom style="thin">
        <color rgb="FF1D68E1"/>
      </bottom>
      <diagonal/>
    </border>
    <border>
      <left style="thin">
        <color rgb="FF1D68E1"/>
      </left>
      <right style="thin">
        <color rgb="FF1D68E1"/>
      </right>
      <top/>
      <bottom style="thin">
        <color rgb="FF1D68E1"/>
      </bottom>
      <diagonal/>
    </border>
    <border>
      <left style="thin">
        <color rgb="FF1D68E1"/>
      </left>
      <right style="thin">
        <color rgb="FF1D68E1"/>
      </right>
      <top style="thin">
        <color rgb="FF1D68E1"/>
      </top>
      <bottom/>
      <diagonal/>
    </border>
    <border>
      <left style="thin">
        <color rgb="FF1D68E1"/>
      </left>
      <right style="thin">
        <color rgb="FF1D68E1"/>
      </right>
      <top/>
      <bottom/>
      <diagonal/>
    </border>
    <border>
      <left/>
      <right style="thin">
        <color indexed="64"/>
      </right>
      <top style="thin">
        <color rgb="FF1D68E1"/>
      </top>
      <bottom style="thin">
        <color rgb="FF1D68E1"/>
      </bottom>
      <diagonal/>
    </border>
    <border>
      <left style="thin">
        <color indexed="64"/>
      </left>
      <right/>
      <top style="thin">
        <color rgb="FF1D68E1"/>
      </top>
      <bottom style="thin">
        <color rgb="FF1D68E1"/>
      </bottom>
      <diagonal/>
    </border>
    <border>
      <left/>
      <right/>
      <top style="thin">
        <color rgb="FF0070C0"/>
      </top>
      <bottom/>
      <diagonal/>
    </border>
    <border>
      <left/>
      <right/>
      <top style="thin">
        <color rgb="FF0070C0"/>
      </top>
      <bottom style="thin">
        <color rgb="FF1D68E1"/>
      </bottom>
      <diagonal/>
    </border>
    <border>
      <left/>
      <right/>
      <top style="thin">
        <color rgb="FF0070C0"/>
      </top>
      <bottom style="thin">
        <color rgb="FF0070C0"/>
      </bottom>
      <diagonal/>
    </border>
    <border>
      <left/>
      <right/>
      <top style="thin">
        <color rgb="FF000000"/>
      </top>
      <bottom/>
      <diagonal/>
    </border>
    <border>
      <left/>
      <right/>
      <top/>
      <bottom style="thin">
        <color rgb="FF000000"/>
      </bottom>
      <diagonal/>
    </border>
  </borders>
  <cellStyleXfs count="13">
    <xf numFmtId="0" fontId="0" fillId="0" borderId="0"/>
    <xf numFmtId="0" fontId="4" fillId="0" borderId="0"/>
    <xf numFmtId="9" fontId="4" fillId="0" borderId="0" applyFont="0" applyFill="0" applyBorder="0" applyAlignment="0" applyProtection="0"/>
    <xf numFmtId="0" fontId="3" fillId="0" borderId="0"/>
    <xf numFmtId="0" fontId="2" fillId="0" borderId="0"/>
    <xf numFmtId="0" fontId="7" fillId="0" borderId="0" applyNumberFormat="0" applyFill="0" applyBorder="0" applyAlignment="0" applyProtection="0">
      <alignment vertical="top"/>
      <protection locked="0"/>
    </xf>
    <xf numFmtId="0" fontId="4" fillId="0" borderId="0"/>
    <xf numFmtId="43" fontId="49" fillId="0" borderId="0" applyFont="0" applyFill="0" applyBorder="0" applyAlignment="0" applyProtection="0"/>
    <xf numFmtId="43" fontId="1" fillId="0" borderId="0" applyFont="0" applyFill="0" applyBorder="0" applyAlignment="0" applyProtection="0"/>
    <xf numFmtId="0" fontId="49" fillId="0" borderId="0"/>
    <xf numFmtId="0" fontId="4" fillId="0" borderId="0"/>
    <xf numFmtId="9" fontId="63" fillId="0" borderId="0" applyFont="0" applyFill="0" applyBorder="0" applyAlignment="0" applyProtection="0"/>
    <xf numFmtId="43" fontId="71" fillId="0" borderId="0" applyFont="0" applyFill="0" applyBorder="0" applyAlignment="0" applyProtection="0"/>
  </cellStyleXfs>
  <cellXfs count="956">
    <xf numFmtId="0" fontId="0" fillId="0" borderId="0" xfId="0"/>
    <xf numFmtId="0" fontId="0" fillId="0" borderId="0" xfId="0"/>
    <xf numFmtId="0" fontId="5" fillId="0" borderId="0" xfId="0" applyFont="1"/>
    <xf numFmtId="0" fontId="0" fillId="0" borderId="0" xfId="0" applyAlignment="1">
      <alignment horizontal="center"/>
    </xf>
    <xf numFmtId="0" fontId="8" fillId="0" borderId="0" xfId="0" applyFont="1"/>
    <xf numFmtId="0" fontId="4" fillId="0" borderId="0" xfId="0" applyFont="1"/>
    <xf numFmtId="0" fontId="4" fillId="0" borderId="0" xfId="0" applyFont="1" applyFill="1"/>
    <xf numFmtId="0" fontId="5" fillId="0" borderId="0" xfId="0" applyFont="1" applyFill="1"/>
    <xf numFmtId="171" fontId="10" fillId="0" borderId="0" xfId="0" applyNumberFormat="1" applyFont="1" applyFill="1" applyBorder="1" applyAlignment="1">
      <alignment horizontal="right"/>
    </xf>
    <xf numFmtId="0" fontId="11" fillId="0" borderId="0" xfId="0" applyFont="1"/>
    <xf numFmtId="171" fontId="12" fillId="0" borderId="0" xfId="0" applyNumberFormat="1" applyFont="1" applyFill="1" applyBorder="1" applyAlignment="1">
      <alignment horizontal="right"/>
    </xf>
    <xf numFmtId="0" fontId="0" fillId="0" borderId="0" xfId="0" applyBorder="1"/>
    <xf numFmtId="0" fontId="14" fillId="0" borderId="0" xfId="0" applyFont="1"/>
    <xf numFmtId="0" fontId="14" fillId="0" borderId="0" xfId="0" applyFont="1" applyAlignment="1">
      <alignment horizontal="right"/>
    </xf>
    <xf numFmtId="0" fontId="15" fillId="0" borderId="0" xfId="0" applyFont="1" applyAlignment="1">
      <alignment horizontal="center"/>
    </xf>
    <xf numFmtId="0" fontId="14" fillId="0" borderId="0" xfId="0" applyFont="1" applyAlignment="1">
      <alignment horizontal="center"/>
    </xf>
    <xf numFmtId="0" fontId="14" fillId="0" borderId="0" xfId="0" applyFont="1" applyBorder="1"/>
    <xf numFmtId="167" fontId="13" fillId="0" borderId="0" xfId="0" applyNumberFormat="1" applyFont="1" applyFill="1" applyBorder="1" applyAlignment="1">
      <alignment horizontal="right"/>
    </xf>
    <xf numFmtId="0" fontId="9" fillId="0" borderId="0" xfId="0" applyFont="1"/>
    <xf numFmtId="0" fontId="8" fillId="0" borderId="0" xfId="0" applyFont="1" applyFill="1"/>
    <xf numFmtId="171" fontId="12" fillId="0" borderId="0" xfId="0" applyNumberFormat="1" applyFont="1" applyFill="1" applyBorder="1" applyAlignment="1">
      <alignment horizontal="right" wrapText="1"/>
    </xf>
    <xf numFmtId="0" fontId="17" fillId="0" borderId="0" xfId="0" applyFont="1" applyFill="1"/>
    <xf numFmtId="0" fontId="14" fillId="0" borderId="0" xfId="0" applyFont="1" applyFill="1"/>
    <xf numFmtId="0" fontId="15" fillId="0" borderId="0" xfId="0" applyFont="1"/>
    <xf numFmtId="0" fontId="15" fillId="2" borderId="0" xfId="0" applyFont="1" applyFill="1"/>
    <xf numFmtId="0" fontId="15" fillId="2" borderId="0" xfId="0" applyFont="1" applyFill="1" applyAlignment="1">
      <alignment horizontal="center"/>
    </xf>
    <xf numFmtId="0" fontId="18" fillId="2" borderId="0" xfId="0" applyFont="1" applyFill="1"/>
    <xf numFmtId="0" fontId="18" fillId="2" borderId="0" xfId="0" applyFont="1" applyFill="1" applyBorder="1"/>
    <xf numFmtId="0" fontId="14" fillId="0" borderId="0" xfId="0" applyFont="1" applyFill="1" applyBorder="1"/>
    <xf numFmtId="0" fontId="20" fillId="0" borderId="0" xfId="0" applyFont="1"/>
    <xf numFmtId="172" fontId="20" fillId="0" borderId="0" xfId="0" applyNumberFormat="1" applyFont="1" applyFill="1" applyBorder="1" applyAlignment="1">
      <alignment horizontal="right"/>
    </xf>
    <xf numFmtId="0" fontId="18" fillId="0" borderId="0" xfId="0" applyFont="1" applyAlignment="1">
      <alignment horizontal="right"/>
    </xf>
    <xf numFmtId="167" fontId="14" fillId="0" borderId="0" xfId="0" applyNumberFormat="1" applyFont="1" applyFill="1" applyBorder="1"/>
    <xf numFmtId="167" fontId="14" fillId="0" borderId="0" xfId="0" applyNumberFormat="1" applyFont="1" applyFill="1" applyBorder="1" applyAlignment="1">
      <alignment horizontal="right"/>
    </xf>
    <xf numFmtId="172" fontId="14" fillId="0" borderId="0" xfId="0" applyNumberFormat="1" applyFont="1" applyFill="1" applyBorder="1" applyAlignment="1">
      <alignment horizontal="right"/>
    </xf>
    <xf numFmtId="0" fontId="14" fillId="2" borderId="0" xfId="1" applyFont="1" applyFill="1" applyAlignment="1">
      <alignment horizontal="left" indent="1"/>
    </xf>
    <xf numFmtId="0" fontId="14" fillId="0" borderId="0" xfId="1" applyFont="1" applyFill="1" applyAlignment="1">
      <alignment horizontal="left" indent="1"/>
    </xf>
    <xf numFmtId="167" fontId="14" fillId="0" borderId="0" xfId="1" applyNumberFormat="1" applyFont="1" applyFill="1"/>
    <xf numFmtId="0" fontId="14" fillId="0" borderId="0" xfId="1" applyFont="1" applyFill="1"/>
    <xf numFmtId="0" fontId="14" fillId="0" borderId="0" xfId="1" applyFont="1"/>
    <xf numFmtId="171" fontId="20" fillId="0" borderId="0" xfId="0" applyNumberFormat="1" applyFont="1" applyFill="1" applyBorder="1" applyAlignment="1">
      <alignment horizontal="right"/>
    </xf>
    <xf numFmtId="171" fontId="14" fillId="0" borderId="0" xfId="0" applyNumberFormat="1" applyFont="1" applyFill="1" applyBorder="1" applyAlignment="1">
      <alignment horizontal="right"/>
    </xf>
    <xf numFmtId="167" fontId="20" fillId="0" borderId="0" xfId="0" applyNumberFormat="1" applyFont="1" applyFill="1" applyBorder="1" applyAlignment="1">
      <alignment horizontal="right"/>
    </xf>
    <xf numFmtId="0" fontId="15" fillId="0" borderId="0" xfId="0" applyFont="1" applyAlignment="1">
      <alignment horizontal="left"/>
    </xf>
    <xf numFmtId="174" fontId="14" fillId="0" borderId="0" xfId="0" applyNumberFormat="1" applyFont="1" applyFill="1" applyBorder="1"/>
    <xf numFmtId="0" fontId="22" fillId="0" borderId="0" xfId="0" applyFont="1" applyFill="1"/>
    <xf numFmtId="0" fontId="19" fillId="0" borderId="0" xfId="0" applyFont="1" applyFill="1"/>
    <xf numFmtId="167" fontId="20" fillId="0" borderId="0" xfId="0" applyNumberFormat="1" applyFont="1" applyFill="1" applyBorder="1"/>
    <xf numFmtId="0" fontId="15" fillId="0" borderId="0" xfId="0" applyFont="1" applyBorder="1" applyAlignment="1">
      <alignment horizontal="right"/>
    </xf>
    <xf numFmtId="14" fontId="14" fillId="0" borderId="0" xfId="0" applyNumberFormat="1" applyFont="1" applyFill="1"/>
    <xf numFmtId="0" fontId="18" fillId="0" borderId="0" xfId="0" applyFont="1" applyFill="1" applyBorder="1" applyAlignment="1">
      <alignment horizontal="right"/>
    </xf>
    <xf numFmtId="0" fontId="15" fillId="0" borderId="0" xfId="0" applyFont="1" applyFill="1" applyBorder="1" applyAlignment="1">
      <alignment horizontal="right"/>
    </xf>
    <xf numFmtId="167" fontId="14" fillId="2" borderId="0" xfId="0" applyNumberFormat="1" applyFont="1" applyFill="1" applyBorder="1" applyAlignment="1">
      <alignment horizontal="right"/>
    </xf>
    <xf numFmtId="164" fontId="20" fillId="0" borderId="0" xfId="0" applyNumberFormat="1" applyFont="1" applyFill="1" applyBorder="1" applyAlignment="1">
      <alignment horizontal="right" wrapText="1"/>
    </xf>
    <xf numFmtId="167" fontId="16" fillId="0" borderId="0" xfId="0" applyNumberFormat="1" applyFont="1" applyFill="1" applyBorder="1"/>
    <xf numFmtId="0" fontId="14" fillId="0" borderId="0" xfId="0" applyFont="1"/>
    <xf numFmtId="169" fontId="4" fillId="0" borderId="0" xfId="0" applyNumberFormat="1" applyFont="1"/>
    <xf numFmtId="0" fontId="11" fillId="2" borderId="0" xfId="0" applyFont="1" applyFill="1"/>
    <xf numFmtId="0" fontId="23" fillId="2" borderId="0" xfId="0" applyFont="1" applyFill="1" applyAlignment="1">
      <alignment horizontal="center"/>
    </xf>
    <xf numFmtId="0" fontId="11" fillId="2" borderId="0" xfId="0" applyFont="1" applyFill="1" applyBorder="1"/>
    <xf numFmtId="164" fontId="11" fillId="2" borderId="0" xfId="0" applyNumberFormat="1" applyFont="1" applyFill="1" applyBorder="1"/>
    <xf numFmtId="0" fontId="24" fillId="0" borderId="0" xfId="0" applyFont="1"/>
    <xf numFmtId="0" fontId="24" fillId="0" borderId="0" xfId="0" applyFont="1" applyFill="1" applyBorder="1"/>
    <xf numFmtId="0" fontId="24" fillId="0" borderId="0" xfId="0" applyFont="1" applyFill="1"/>
    <xf numFmtId="0" fontId="25" fillId="0" borderId="0" xfId="0" applyFont="1"/>
    <xf numFmtId="0" fontId="25" fillId="0" borderId="0" xfId="0" applyFont="1" applyFill="1"/>
    <xf numFmtId="0" fontId="24" fillId="0" borderId="0" xfId="0" applyFont="1" applyBorder="1"/>
    <xf numFmtId="0" fontId="14" fillId="0" borderId="0" xfId="0" applyFont="1"/>
    <xf numFmtId="0" fontId="16" fillId="0" borderId="0" xfId="0" applyFont="1" applyFill="1"/>
    <xf numFmtId="0" fontId="14" fillId="0" borderId="0" xfId="0" applyFont="1"/>
    <xf numFmtId="0" fontId="14" fillId="0" borderId="0" xfId="0" applyFont="1"/>
    <xf numFmtId="0" fontId="26" fillId="0" borderId="0" xfId="0" applyFont="1"/>
    <xf numFmtId="0" fontId="11" fillId="2" borderId="0" xfId="0" applyFont="1" applyFill="1" applyAlignment="1">
      <alignment horizontal="center"/>
    </xf>
    <xf numFmtId="164" fontId="18" fillId="2" borderId="0" xfId="0" applyNumberFormat="1" applyFont="1" applyFill="1" applyBorder="1"/>
    <xf numFmtId="10" fontId="15" fillId="0" borderId="0" xfId="0" applyNumberFormat="1" applyFont="1" applyFill="1" applyBorder="1" applyAlignment="1">
      <alignment horizontal="right"/>
    </xf>
    <xf numFmtId="169" fontId="15" fillId="0" borderId="0" xfId="0" applyNumberFormat="1" applyFont="1" applyBorder="1"/>
    <xf numFmtId="0" fontId="24" fillId="0" borderId="0" xfId="0" applyFont="1" applyAlignment="1">
      <alignment horizontal="center"/>
    </xf>
    <xf numFmtId="0" fontId="4" fillId="0" borderId="0" xfId="0" applyFont="1" applyBorder="1"/>
    <xf numFmtId="0" fontId="15" fillId="0" borderId="0" xfId="0" applyFont="1" applyBorder="1"/>
    <xf numFmtId="0" fontId="23" fillId="0" borderId="0" xfId="0" applyFont="1" applyFill="1" applyBorder="1"/>
    <xf numFmtId="165" fontId="15" fillId="0" borderId="0" xfId="0" applyNumberFormat="1" applyFont="1" applyBorder="1"/>
    <xf numFmtId="166" fontId="15" fillId="0" borderId="0" xfId="0" applyNumberFormat="1" applyFont="1" applyBorder="1" applyAlignment="1">
      <alignment horizontal="right"/>
    </xf>
    <xf numFmtId="166" fontId="15" fillId="0" borderId="0" xfId="0" applyNumberFormat="1" applyFont="1" applyFill="1" applyBorder="1"/>
    <xf numFmtId="169" fontId="15" fillId="0" borderId="0" xfId="0" applyNumberFormat="1" applyFont="1" applyFill="1" applyBorder="1"/>
    <xf numFmtId="167" fontId="14" fillId="0" borderId="0" xfId="0" applyNumberFormat="1" applyFont="1" applyBorder="1"/>
    <xf numFmtId="0" fontId="14" fillId="0" borderId="0" xfId="0" applyFont="1" applyAlignment="1">
      <alignment vertical="center"/>
    </xf>
    <xf numFmtId="0" fontId="20" fillId="0" borderId="0" xfId="0" applyNumberFormat="1" applyFont="1" applyFill="1" applyBorder="1" applyAlignment="1">
      <alignment horizontal="right"/>
    </xf>
    <xf numFmtId="0" fontId="15" fillId="0" borderId="0" xfId="0" applyFont="1" applyFill="1" applyBorder="1" applyAlignment="1">
      <alignment horizontal="left"/>
    </xf>
    <xf numFmtId="0" fontId="27" fillId="0" borderId="0" xfId="0" applyFont="1" applyAlignment="1">
      <alignment vertical="center"/>
    </xf>
    <xf numFmtId="0" fontId="28" fillId="3" borderId="0" xfId="0" applyFont="1" applyFill="1" applyAlignment="1">
      <alignment vertical="center"/>
    </xf>
    <xf numFmtId="0" fontId="29" fillId="0" borderId="0" xfId="0" applyFont="1" applyAlignment="1">
      <alignment vertical="center"/>
    </xf>
    <xf numFmtId="0" fontId="27" fillId="0" borderId="0" xfId="0" applyFont="1" applyAlignment="1">
      <alignment horizontal="center" vertical="center"/>
    </xf>
    <xf numFmtId="0" fontId="28" fillId="0" borderId="0" xfId="0" applyFont="1" applyAlignment="1">
      <alignment vertical="center"/>
    </xf>
    <xf numFmtId="0" fontId="30" fillId="0" borderId="0" xfId="0" applyFont="1" applyAlignment="1">
      <alignment horizontal="center" vertical="center"/>
    </xf>
    <xf numFmtId="0" fontId="30" fillId="0" borderId="0" xfId="0" applyFont="1" applyAlignment="1">
      <alignment horizontal="right" vertical="center"/>
    </xf>
    <xf numFmtId="0" fontId="31" fillId="0" borderId="0" xfId="0" applyFont="1" applyAlignment="1">
      <alignment vertical="center"/>
    </xf>
    <xf numFmtId="0" fontId="28" fillId="0" borderId="0" xfId="0" applyFont="1" applyAlignment="1">
      <alignment horizontal="right" vertical="center"/>
    </xf>
    <xf numFmtId="0" fontId="27" fillId="0" borderId="0" xfId="0" applyFont="1" applyAlignment="1">
      <alignment horizontal="right" vertical="center"/>
    </xf>
    <xf numFmtId="0" fontId="32" fillId="0" borderId="0" xfId="0" applyFont="1" applyAlignment="1">
      <alignment vertical="center"/>
    </xf>
    <xf numFmtId="175" fontId="27" fillId="0" borderId="0" xfId="0" applyNumberFormat="1" applyFont="1" applyAlignment="1">
      <alignment horizontal="left" vertical="center"/>
    </xf>
    <xf numFmtId="0" fontId="33" fillId="0" borderId="0" xfId="0" applyFont="1" applyAlignment="1">
      <alignment vertical="center"/>
    </xf>
    <xf numFmtId="0" fontId="27" fillId="0" borderId="0" xfId="0" applyFont="1" applyAlignment="1">
      <alignment vertical="center" wrapText="1"/>
    </xf>
    <xf numFmtId="0" fontId="28" fillId="0" borderId="0" xfId="0" applyFont="1" applyAlignment="1">
      <alignment horizontal="right" vertical="center" wrapText="1"/>
    </xf>
    <xf numFmtId="0" fontId="27" fillId="0" borderId="0" xfId="0" applyFont="1" applyAlignment="1">
      <alignment horizontal="right" vertical="center" wrapText="1"/>
    </xf>
    <xf numFmtId="0" fontId="27" fillId="0" borderId="0" xfId="0" applyFont="1" applyAlignment="1">
      <alignment horizontal="center" vertical="center" wrapText="1"/>
    </xf>
    <xf numFmtId="0" fontId="34" fillId="0" borderId="0" xfId="0" applyFont="1" applyAlignment="1">
      <alignment vertical="center"/>
    </xf>
    <xf numFmtId="0" fontId="27" fillId="0" borderId="0" xfId="0" applyFont="1" applyAlignment="1">
      <alignment horizontal="left" vertical="center" indent="1"/>
    </xf>
    <xf numFmtId="0" fontId="27" fillId="3" borderId="0" xfId="0" applyFont="1" applyFill="1" applyAlignment="1">
      <alignment horizontal="right" vertical="center"/>
    </xf>
    <xf numFmtId="0" fontId="27" fillId="3" borderId="0" xfId="0" applyFont="1" applyFill="1" applyAlignment="1">
      <alignment vertical="center"/>
    </xf>
    <xf numFmtId="0" fontId="35" fillId="0" borderId="0" xfId="0" applyFont="1" applyAlignment="1">
      <alignment horizontal="right" vertical="center"/>
    </xf>
    <xf numFmtId="0" fontId="27" fillId="0" borderId="0" xfId="0" applyFont="1" applyAlignment="1">
      <alignment horizontal="left" vertical="center" indent="15"/>
    </xf>
    <xf numFmtId="0" fontId="36" fillId="0" borderId="0" xfId="0" applyFont="1" applyAlignment="1">
      <alignment vertical="center"/>
    </xf>
    <xf numFmtId="0" fontId="37" fillId="0" borderId="0" xfId="0" applyFont="1" applyAlignment="1">
      <alignment vertical="center"/>
    </xf>
    <xf numFmtId="0" fontId="21" fillId="0" borderId="0" xfId="0" applyFont="1" applyAlignment="1">
      <alignment vertical="center"/>
    </xf>
    <xf numFmtId="0" fontId="28" fillId="0" borderId="0" xfId="0" applyFont="1" applyAlignment="1">
      <alignment vertical="center"/>
    </xf>
    <xf numFmtId="0" fontId="27" fillId="0" borderId="0" xfId="0" applyFont="1" applyAlignment="1">
      <alignment vertical="center"/>
    </xf>
    <xf numFmtId="0" fontId="30" fillId="0" borderId="0" xfId="0" applyFont="1" applyAlignment="1">
      <alignment vertical="center"/>
    </xf>
    <xf numFmtId="167" fontId="27" fillId="3" borderId="0" xfId="0" applyNumberFormat="1" applyFont="1" applyFill="1" applyAlignment="1">
      <alignment vertical="center"/>
    </xf>
    <xf numFmtId="167" fontId="27" fillId="0" borderId="0" xfId="0" applyNumberFormat="1" applyFont="1" applyAlignment="1">
      <alignment vertical="center"/>
    </xf>
    <xf numFmtId="167" fontId="27" fillId="3" borderId="0" xfId="0" applyNumberFormat="1" applyFont="1" applyFill="1" applyAlignment="1">
      <alignment horizontal="right" vertical="center"/>
    </xf>
    <xf numFmtId="0" fontId="27" fillId="0" borderId="0" xfId="0" applyFont="1" applyAlignment="1">
      <alignment vertical="center"/>
    </xf>
    <xf numFmtId="0" fontId="27" fillId="0" borderId="0" xfId="0" applyFont="1" applyAlignment="1">
      <alignment vertical="center" wrapText="1"/>
    </xf>
    <xf numFmtId="0" fontId="27" fillId="0" borderId="0" xfId="0" applyFont="1" applyAlignment="1">
      <alignment horizontal="center" vertical="center" wrapText="1"/>
    </xf>
    <xf numFmtId="0" fontId="27" fillId="0" borderId="0" xfId="0" applyFont="1" applyBorder="1" applyAlignment="1">
      <alignment horizontal="right" vertical="center"/>
    </xf>
    <xf numFmtId="0" fontId="27" fillId="0" borderId="0" xfId="0" applyFont="1" applyBorder="1" applyAlignment="1">
      <alignment horizontal="center" vertical="center"/>
    </xf>
    <xf numFmtId="0" fontId="27" fillId="0" borderId="0" xfId="0" applyFont="1" applyBorder="1" applyAlignment="1">
      <alignment vertical="center" wrapText="1"/>
    </xf>
    <xf numFmtId="0" fontId="27" fillId="0" borderId="0" xfId="0" applyFont="1" applyBorder="1" applyAlignment="1">
      <alignment vertical="center"/>
    </xf>
    <xf numFmtId="3" fontId="27" fillId="0" borderId="0" xfId="0" applyNumberFormat="1" applyFont="1" applyBorder="1" applyAlignment="1">
      <alignment horizontal="right" vertical="center"/>
    </xf>
    <xf numFmtId="0" fontId="30" fillId="0" borderId="0" xfId="0" applyFont="1" applyBorder="1" applyAlignment="1">
      <alignment horizontal="center" vertical="center"/>
    </xf>
    <xf numFmtId="0" fontId="27" fillId="0" borderId="0" xfId="0" applyFont="1" applyBorder="1" applyAlignment="1">
      <alignment horizontal="left" vertical="center" indent="1"/>
    </xf>
    <xf numFmtId="0" fontId="35" fillId="0" borderId="0" xfId="0" applyFont="1" applyBorder="1" applyAlignment="1">
      <alignment horizontal="right" vertical="center"/>
    </xf>
    <xf numFmtId="165" fontId="27" fillId="0" borderId="0" xfId="0" applyNumberFormat="1" applyFont="1" applyAlignment="1">
      <alignment horizontal="left" vertical="center"/>
    </xf>
    <xf numFmtId="16" fontId="27" fillId="0" borderId="0" xfId="0" quotePrefix="1" applyNumberFormat="1" applyFont="1" applyAlignment="1">
      <alignment vertical="center"/>
    </xf>
    <xf numFmtId="16" fontId="27" fillId="0" borderId="0" xfId="0" quotePrefix="1" applyNumberFormat="1" applyFont="1" applyAlignment="1">
      <alignment horizontal="left" vertical="center"/>
    </xf>
    <xf numFmtId="0" fontId="39" fillId="0" borderId="0" xfId="0" applyFont="1"/>
    <xf numFmtId="0" fontId="28" fillId="0" borderId="0" xfId="0" applyFont="1" applyFill="1" applyAlignment="1">
      <alignment vertical="center"/>
    </xf>
    <xf numFmtId="0" fontId="27" fillId="0" borderId="0" xfId="0" applyFont="1" applyFill="1" applyAlignment="1">
      <alignment vertical="center"/>
    </xf>
    <xf numFmtId="0" fontId="11" fillId="0" borderId="0" xfId="0" applyFont="1" applyFill="1" applyBorder="1"/>
    <xf numFmtId="0" fontId="27" fillId="0" borderId="0" xfId="0" applyFont="1" applyAlignment="1">
      <alignment vertical="center"/>
    </xf>
    <xf numFmtId="0" fontId="27" fillId="0" borderId="0" xfId="0" applyFont="1" applyAlignment="1">
      <alignment vertical="center" wrapText="1"/>
    </xf>
    <xf numFmtId="0" fontId="28" fillId="0" borderId="0" xfId="0" applyFont="1" applyAlignment="1">
      <alignment horizontal="right" vertical="center"/>
    </xf>
    <xf numFmtId="175" fontId="27" fillId="0" borderId="0" xfId="0" applyNumberFormat="1" applyFont="1" applyAlignment="1">
      <alignment horizontal="left" vertical="center" wrapText="1"/>
    </xf>
    <xf numFmtId="0" fontId="27" fillId="0" borderId="0" xfId="0" applyFont="1" applyAlignment="1">
      <alignment vertical="center"/>
    </xf>
    <xf numFmtId="167" fontId="27" fillId="3" borderId="0" xfId="0" applyNumberFormat="1" applyFont="1" applyFill="1" applyBorder="1" applyAlignment="1">
      <alignment horizontal="right" vertical="center"/>
    </xf>
    <xf numFmtId="0" fontId="27" fillId="0" borderId="0" xfId="0" applyFont="1" applyBorder="1" applyAlignment="1">
      <alignment horizontal="right" vertical="center" wrapText="1"/>
    </xf>
    <xf numFmtId="0" fontId="27" fillId="0" borderId="0" xfId="0" applyFont="1" applyFill="1" applyBorder="1" applyAlignment="1">
      <alignment horizontal="right" vertical="center" wrapText="1"/>
    </xf>
    <xf numFmtId="0" fontId="27" fillId="0" borderId="0" xfId="0" applyFont="1" applyAlignment="1">
      <alignment vertical="center"/>
    </xf>
    <xf numFmtId="167" fontId="27" fillId="0" borderId="0" xfId="0" applyNumberFormat="1" applyFont="1" applyBorder="1" applyAlignment="1">
      <alignment horizontal="right" vertical="center"/>
    </xf>
    <xf numFmtId="167" fontId="27" fillId="0" borderId="0" xfId="0" applyNumberFormat="1" applyFont="1" applyAlignment="1">
      <alignment horizontal="right" vertical="center"/>
    </xf>
    <xf numFmtId="0" fontId="28" fillId="0" borderId="0" xfId="0" applyFont="1" applyAlignment="1">
      <alignment horizontal="right" vertical="center"/>
    </xf>
    <xf numFmtId="167" fontId="27" fillId="0" borderId="0" xfId="0" applyNumberFormat="1" applyFont="1" applyAlignment="1">
      <alignment vertical="center" wrapText="1"/>
    </xf>
    <xf numFmtId="16" fontId="27" fillId="0" borderId="0" xfId="0" quotePrefix="1" applyNumberFormat="1" applyFont="1" applyAlignment="1">
      <alignment horizontal="right" vertical="center"/>
    </xf>
    <xf numFmtId="0" fontId="28" fillId="0" borderId="0" xfId="0" applyFont="1" applyBorder="1" applyAlignment="1">
      <alignment horizontal="right" vertical="center" wrapText="1"/>
    </xf>
    <xf numFmtId="0" fontId="28" fillId="0" borderId="0" xfId="0" applyFont="1" applyBorder="1" applyAlignment="1">
      <alignment horizontal="right" vertical="center"/>
    </xf>
    <xf numFmtId="0" fontId="27" fillId="0" borderId="0" xfId="0" applyFont="1" applyFill="1" applyBorder="1" applyAlignment="1">
      <alignment horizontal="right" vertical="center"/>
    </xf>
    <xf numFmtId="167" fontId="27" fillId="0" borderId="0" xfId="0" applyNumberFormat="1" applyFont="1" applyFill="1" applyBorder="1" applyAlignment="1">
      <alignment horizontal="right" vertical="center" wrapText="1"/>
    </xf>
    <xf numFmtId="175" fontId="27" fillId="0" borderId="0" xfId="0" quotePrefix="1" applyNumberFormat="1" applyFont="1" applyAlignment="1">
      <alignment horizontal="left" vertical="center" wrapText="1"/>
    </xf>
    <xf numFmtId="0" fontId="0" fillId="0" borderId="0" xfId="0" applyAlignment="1">
      <alignment horizontal="left"/>
    </xf>
    <xf numFmtId="0" fontId="28" fillId="0" borderId="0" xfId="0" applyFont="1" applyAlignment="1">
      <alignment horizontal="left"/>
    </xf>
    <xf numFmtId="167" fontId="27" fillId="3" borderId="0" xfId="0" applyNumberFormat="1" applyFont="1" applyFill="1" applyBorder="1" applyAlignment="1">
      <alignment vertical="center"/>
    </xf>
    <xf numFmtId="167" fontId="27" fillId="0" borderId="1" xfId="0" applyNumberFormat="1" applyFont="1" applyBorder="1" applyAlignment="1">
      <alignment vertical="center"/>
    </xf>
    <xf numFmtId="167" fontId="28" fillId="0" borderId="0" xfId="0" applyNumberFormat="1" applyFont="1" applyFill="1" applyBorder="1" applyAlignment="1">
      <alignment horizontal="right" vertical="center"/>
    </xf>
    <xf numFmtId="167" fontId="27" fillId="0" borderId="0" xfId="0" applyNumberFormat="1" applyFont="1" applyFill="1" applyBorder="1" applyAlignment="1">
      <alignment horizontal="right" vertical="center"/>
    </xf>
    <xf numFmtId="167" fontId="27" fillId="0" borderId="1" xfId="0" applyNumberFormat="1" applyFont="1" applyFill="1" applyBorder="1" applyAlignment="1">
      <alignment horizontal="right" vertical="center"/>
    </xf>
    <xf numFmtId="0" fontId="40" fillId="0" borderId="0" xfId="0" applyFont="1" applyAlignment="1">
      <alignment vertical="center"/>
    </xf>
    <xf numFmtId="0" fontId="28" fillId="0" borderId="0" xfId="0" applyFont="1" applyFill="1" applyAlignment="1">
      <alignment vertical="center" wrapText="1"/>
    </xf>
    <xf numFmtId="167" fontId="27" fillId="0" borderId="0" xfId="0" applyNumberFormat="1" applyFont="1" applyFill="1" applyAlignment="1">
      <alignment vertical="center"/>
    </xf>
    <xf numFmtId="0" fontId="28" fillId="0" borderId="0" xfId="0" applyFont="1" applyBorder="1" applyAlignment="1">
      <alignment wrapText="1"/>
    </xf>
    <xf numFmtId="0" fontId="0" fillId="0" borderId="0" xfId="0" applyBorder="1" applyAlignment="1"/>
    <xf numFmtId="167" fontId="27" fillId="0" borderId="0" xfId="0" applyNumberFormat="1" applyFont="1" applyFill="1" applyAlignment="1">
      <alignment horizontal="right" vertical="center"/>
    </xf>
    <xf numFmtId="167" fontId="27" fillId="0" borderId="0" xfId="0" applyNumberFormat="1" applyFont="1" applyAlignment="1">
      <alignment vertical="center"/>
    </xf>
    <xf numFmtId="167" fontId="27" fillId="0" borderId="0" xfId="0" applyNumberFormat="1" applyFont="1" applyBorder="1" applyAlignment="1">
      <alignment horizontal="right" vertical="center"/>
    </xf>
    <xf numFmtId="167" fontId="27" fillId="0" borderId="0" xfId="0" applyNumberFormat="1" applyFont="1" applyAlignment="1">
      <alignment horizontal="right" vertical="center"/>
    </xf>
    <xf numFmtId="0" fontId="27" fillId="0" borderId="0" xfId="0" applyFont="1" applyBorder="1" applyAlignment="1">
      <alignment vertical="center"/>
    </xf>
    <xf numFmtId="0" fontId="27" fillId="0" borderId="0" xfId="0" applyFont="1" applyAlignment="1">
      <alignment vertical="center"/>
    </xf>
    <xf numFmtId="166" fontId="27" fillId="0" borderId="0" xfId="0" applyNumberFormat="1" applyFont="1" applyFill="1" applyAlignment="1">
      <alignment horizontal="right" vertical="center"/>
    </xf>
    <xf numFmtId="168" fontId="27" fillId="0" borderId="0" xfId="0" applyNumberFormat="1" applyFont="1" applyFill="1" applyAlignment="1">
      <alignment horizontal="right" vertical="center"/>
    </xf>
    <xf numFmtId="176" fontId="27" fillId="0" borderId="0" xfId="0" applyNumberFormat="1" applyFont="1" applyFill="1" applyAlignment="1">
      <alignment horizontal="right" vertical="center"/>
    </xf>
    <xf numFmtId="176" fontId="27" fillId="0" borderId="0" xfId="0" applyNumberFormat="1" applyFont="1" applyFill="1" applyBorder="1" applyAlignment="1">
      <alignment horizontal="right" vertical="center"/>
    </xf>
    <xf numFmtId="167" fontId="27" fillId="0" borderId="0" xfId="0" applyNumberFormat="1" applyFont="1" applyFill="1" applyBorder="1" applyAlignment="1">
      <alignment vertical="center"/>
    </xf>
    <xf numFmtId="172" fontId="27" fillId="0" borderId="0" xfId="0" applyNumberFormat="1" applyFont="1" applyFill="1" applyAlignment="1">
      <alignment horizontal="right" vertical="center"/>
    </xf>
    <xf numFmtId="0" fontId="27" fillId="0" borderId="0" xfId="0" applyFont="1" applyFill="1" applyAlignment="1">
      <alignment horizontal="right" vertical="center" wrapText="1"/>
    </xf>
    <xf numFmtId="167" fontId="27" fillId="0" borderId="0" xfId="0" applyNumberFormat="1" applyFont="1" applyFill="1" applyBorder="1" applyAlignment="1">
      <alignment horizontal="right" vertical="center"/>
    </xf>
    <xf numFmtId="0" fontId="27" fillId="0" borderId="0" xfId="0" applyFont="1" applyBorder="1" applyAlignment="1">
      <alignment vertical="center"/>
    </xf>
    <xf numFmtId="0" fontId="27" fillId="0" borderId="0" xfId="0" applyFont="1" applyAlignment="1">
      <alignment vertical="center" wrapText="1"/>
    </xf>
    <xf numFmtId="0" fontId="27" fillId="0" borderId="0" xfId="0" applyFont="1" applyAlignment="1">
      <alignment vertical="center"/>
    </xf>
    <xf numFmtId="0" fontId="28" fillId="0" borderId="0" xfId="0" applyFont="1" applyAlignment="1">
      <alignment vertical="center"/>
    </xf>
    <xf numFmtId="0" fontId="28" fillId="0" borderId="0" xfId="0" applyFont="1" applyAlignment="1">
      <alignment horizontal="left" vertical="center" wrapText="1"/>
    </xf>
    <xf numFmtId="167" fontId="27" fillId="0" borderId="0" xfId="0" applyNumberFormat="1" applyFont="1" applyFill="1" applyAlignment="1">
      <alignment horizontal="right" vertical="center"/>
    </xf>
    <xf numFmtId="0" fontId="28" fillId="0" borderId="0" xfId="0" applyFont="1" applyFill="1" applyAlignment="1">
      <alignment horizontal="right" vertical="center"/>
    </xf>
    <xf numFmtId="167" fontId="27" fillId="0" borderId="0" xfId="0" applyNumberFormat="1" applyFont="1" applyFill="1" applyAlignment="1">
      <alignment vertical="center"/>
    </xf>
    <xf numFmtId="167" fontId="27" fillId="0" borderId="0" xfId="0" applyNumberFormat="1" applyFont="1" applyFill="1" applyBorder="1" applyAlignment="1">
      <alignment horizontal="right" vertical="center"/>
    </xf>
    <xf numFmtId="0" fontId="30" fillId="0" borderId="0" xfId="0" applyFont="1" applyBorder="1" applyAlignment="1">
      <alignment vertical="center"/>
    </xf>
    <xf numFmtId="0" fontId="27" fillId="0" borderId="0" xfId="0" applyFont="1" applyBorder="1" applyAlignment="1">
      <alignment vertical="center"/>
    </xf>
    <xf numFmtId="0" fontId="27" fillId="0" borderId="0" xfId="0" applyFont="1" applyAlignment="1">
      <alignment vertical="center" wrapText="1"/>
    </xf>
    <xf numFmtId="0" fontId="27" fillId="0" borderId="0" xfId="0" applyFont="1" applyAlignment="1">
      <alignment vertical="center"/>
    </xf>
    <xf numFmtId="0" fontId="28" fillId="0" borderId="0" xfId="0" applyFont="1" applyBorder="1" applyAlignment="1">
      <alignment vertical="center"/>
    </xf>
    <xf numFmtId="0" fontId="28" fillId="0" borderId="0" xfId="0" applyFont="1" applyAlignment="1">
      <alignment vertical="center"/>
    </xf>
    <xf numFmtId="167" fontId="27" fillId="0" borderId="0" xfId="0" applyNumberFormat="1" applyFont="1" applyFill="1" applyAlignment="1">
      <alignment horizontal="right" vertical="center"/>
    </xf>
    <xf numFmtId="167" fontId="27" fillId="0" borderId="0" xfId="0" applyNumberFormat="1" applyFont="1" applyFill="1" applyAlignment="1">
      <alignment vertical="center"/>
    </xf>
    <xf numFmtId="167" fontId="27" fillId="0" borderId="0" xfId="0" applyNumberFormat="1" applyFont="1" applyFill="1" applyBorder="1" applyAlignment="1">
      <alignment horizontal="right" vertical="center"/>
    </xf>
    <xf numFmtId="0" fontId="27" fillId="0" borderId="0" xfId="0" applyFont="1" applyAlignment="1">
      <alignment horizontal="left" vertical="center"/>
    </xf>
    <xf numFmtId="0" fontId="20" fillId="0" borderId="0" xfId="0" applyFont="1" applyAlignment="1">
      <alignment horizontal="right"/>
    </xf>
    <xf numFmtId="167" fontId="28" fillId="0" borderId="0" xfId="0" applyNumberFormat="1" applyFont="1" applyFill="1" applyAlignment="1">
      <alignment horizontal="right" vertical="center"/>
    </xf>
    <xf numFmtId="0" fontId="27" fillId="0" borderId="0" xfId="0" applyFont="1" applyBorder="1" applyAlignment="1">
      <alignment horizontal="left" vertical="center"/>
    </xf>
    <xf numFmtId="9" fontId="27" fillId="0" borderId="0" xfId="0" applyNumberFormat="1" applyFont="1" applyFill="1" applyBorder="1" applyAlignment="1">
      <alignment horizontal="right" vertical="center"/>
    </xf>
    <xf numFmtId="167" fontId="27" fillId="0" borderId="0" xfId="0" applyNumberFormat="1" applyFont="1" applyBorder="1" applyAlignment="1">
      <alignment vertical="center"/>
    </xf>
    <xf numFmtId="167" fontId="14" fillId="0" borderId="0" xfId="0" applyNumberFormat="1" applyFont="1"/>
    <xf numFmtId="0" fontId="14" fillId="2" borderId="0" xfId="0" applyFont="1" applyFill="1"/>
    <xf numFmtId="164" fontId="27" fillId="0" borderId="0" xfId="0" applyNumberFormat="1" applyFont="1" applyAlignment="1">
      <alignment horizontal="right" vertical="center"/>
    </xf>
    <xf numFmtId="0" fontId="27" fillId="0" borderId="0" xfId="0" applyFont="1" applyBorder="1" applyAlignment="1">
      <alignment vertical="center"/>
    </xf>
    <xf numFmtId="0" fontId="17" fillId="0" borderId="0" xfId="0" applyFont="1"/>
    <xf numFmtId="0" fontId="17" fillId="0" borderId="0" xfId="0" applyFont="1" applyAlignment="1">
      <alignment vertical="center"/>
    </xf>
    <xf numFmtId="0" fontId="17" fillId="0" borderId="0" xfId="0" applyFont="1" applyBorder="1"/>
    <xf numFmtId="0" fontId="27" fillId="0" borderId="0" xfId="0" applyFont="1" applyAlignment="1">
      <alignment vertical="center"/>
    </xf>
    <xf numFmtId="0" fontId="27" fillId="0" borderId="0" xfId="0" applyFont="1" applyAlignment="1">
      <alignment horizontal="left" vertical="center"/>
    </xf>
    <xf numFmtId="167" fontId="27" fillId="0" borderId="0" xfId="0" applyNumberFormat="1" applyFont="1" applyFill="1" applyAlignment="1">
      <alignment horizontal="right" vertical="center"/>
    </xf>
    <xf numFmtId="167" fontId="27" fillId="0" borderId="0" xfId="0" applyNumberFormat="1" applyFont="1" applyFill="1" applyAlignment="1">
      <alignment vertical="center"/>
    </xf>
    <xf numFmtId="167" fontId="27" fillId="0" borderId="0" xfId="0" applyNumberFormat="1" applyFont="1" applyFill="1" applyAlignment="1">
      <alignment horizontal="right" vertical="center"/>
    </xf>
    <xf numFmtId="167" fontId="27" fillId="0" borderId="0" xfId="0" applyNumberFormat="1" applyFont="1" applyFill="1" applyBorder="1" applyAlignment="1">
      <alignment horizontal="right" vertical="center"/>
    </xf>
    <xf numFmtId="0" fontId="27" fillId="0" borderId="0" xfId="0" applyFont="1" applyAlignment="1">
      <alignment vertical="center" wrapText="1"/>
    </xf>
    <xf numFmtId="167" fontId="27" fillId="0" borderId="0" xfId="0" applyNumberFormat="1" applyFont="1" applyFill="1" applyAlignment="1">
      <alignment horizontal="right" vertical="center"/>
    </xf>
    <xf numFmtId="0" fontId="27" fillId="0" borderId="0" xfId="0" applyFont="1" applyAlignment="1">
      <alignment horizontal="center" vertical="center" wrapText="1"/>
    </xf>
    <xf numFmtId="167" fontId="27" fillId="0" borderId="0" xfId="0" applyNumberFormat="1" applyFont="1" applyFill="1" applyAlignment="1">
      <alignment vertical="center"/>
    </xf>
    <xf numFmtId="167" fontId="27" fillId="0" borderId="0" xfId="0" applyNumberFormat="1" applyFont="1" applyFill="1" applyBorder="1" applyAlignment="1">
      <alignment horizontal="right" vertical="center"/>
    </xf>
    <xf numFmtId="0" fontId="27" fillId="0" borderId="0" xfId="0" applyFont="1" applyAlignment="1">
      <alignment vertical="center"/>
    </xf>
    <xf numFmtId="0" fontId="28" fillId="0" borderId="0" xfId="0" applyFont="1" applyAlignment="1">
      <alignment vertical="center"/>
    </xf>
    <xf numFmtId="167" fontId="27" fillId="0" borderId="0" xfId="0" applyNumberFormat="1" applyFont="1" applyFill="1" applyBorder="1" applyAlignment="1">
      <alignment horizontal="right" vertical="center"/>
    </xf>
    <xf numFmtId="0" fontId="27" fillId="0" borderId="0" xfId="0" applyFont="1" applyAlignment="1">
      <alignment vertical="center" wrapText="1"/>
    </xf>
    <xf numFmtId="0" fontId="27" fillId="0" borderId="0" xfId="0" applyFont="1" applyAlignment="1">
      <alignment vertical="center"/>
    </xf>
    <xf numFmtId="167" fontId="27" fillId="0" borderId="0" xfId="0" applyNumberFormat="1" applyFont="1" applyFill="1" applyAlignment="1">
      <alignment horizontal="right" vertical="center"/>
    </xf>
    <xf numFmtId="0" fontId="27" fillId="0" borderId="0" xfId="0" applyFont="1" applyAlignment="1">
      <alignment horizontal="center" vertical="center" wrapText="1"/>
    </xf>
    <xf numFmtId="167" fontId="27" fillId="0" borderId="0" xfId="0" applyNumberFormat="1" applyFont="1" applyFill="1" applyAlignment="1">
      <alignment horizontal="center" vertical="center"/>
    </xf>
    <xf numFmtId="0" fontId="20" fillId="0" borderId="0" xfId="0" applyFont="1" applyAlignment="1">
      <alignment horizontal="right" vertical="center"/>
    </xf>
    <xf numFmtId="0" fontId="27" fillId="0" borderId="0" xfId="0" applyFont="1" applyAlignment="1">
      <alignment vertical="center"/>
    </xf>
    <xf numFmtId="167" fontId="27" fillId="0" borderId="0" xfId="0" applyNumberFormat="1" applyFont="1" applyFill="1" applyAlignment="1">
      <alignment horizontal="right" vertical="center"/>
    </xf>
    <xf numFmtId="0" fontId="29" fillId="0" borderId="0" xfId="0" applyFont="1" applyBorder="1" applyAlignment="1">
      <alignment vertical="center"/>
    </xf>
    <xf numFmtId="0" fontId="44" fillId="0" borderId="0" xfId="0" applyFont="1"/>
    <xf numFmtId="0" fontId="44" fillId="0" borderId="0" xfId="0" applyFont="1" applyAlignment="1">
      <alignment vertical="center"/>
    </xf>
    <xf numFmtId="0" fontId="48" fillId="0" borderId="0" xfId="0" applyFont="1"/>
    <xf numFmtId="0" fontId="44" fillId="0" borderId="0" xfId="0" applyFont="1" applyAlignment="1">
      <alignment vertical="top"/>
    </xf>
    <xf numFmtId="0" fontId="48" fillId="0" borderId="0" xfId="0" applyFont="1" applyFill="1"/>
    <xf numFmtId="167" fontId="27" fillId="0" borderId="0" xfId="0" applyNumberFormat="1" applyFont="1" applyFill="1" applyAlignment="1">
      <alignment horizontal="right" vertical="center"/>
    </xf>
    <xf numFmtId="0" fontId="44" fillId="0" borderId="0" xfId="0" applyFont="1" applyBorder="1"/>
    <xf numFmtId="0" fontId="27" fillId="0" borderId="0" xfId="0" applyFont="1" applyAlignment="1">
      <alignment vertical="center" wrapText="1"/>
    </xf>
    <xf numFmtId="0" fontId="27" fillId="0" borderId="0" xfId="0" applyFont="1" applyAlignment="1">
      <alignment vertical="center"/>
    </xf>
    <xf numFmtId="0" fontId="38" fillId="0" borderId="0" xfId="0" applyFont="1" applyAlignment="1">
      <alignment vertical="center"/>
    </xf>
    <xf numFmtId="0" fontId="27" fillId="0" borderId="0" xfId="0" applyFont="1" applyAlignment="1">
      <alignment horizontal="left" vertical="center"/>
    </xf>
    <xf numFmtId="167" fontId="27" fillId="0" borderId="0" xfId="0" applyNumberFormat="1" applyFont="1" applyFill="1" applyBorder="1" applyAlignment="1">
      <alignment horizontal="right" vertical="center"/>
    </xf>
    <xf numFmtId="167" fontId="27" fillId="0" borderId="0" xfId="0" applyNumberFormat="1" applyFont="1" applyFill="1" applyAlignment="1">
      <alignment horizontal="right" vertical="center"/>
    </xf>
    <xf numFmtId="0" fontId="0" fillId="0" borderId="0" xfId="0" applyFill="1" applyBorder="1"/>
    <xf numFmtId="0" fontId="4" fillId="0" borderId="0" xfId="0" applyFont="1" applyFill="1" applyBorder="1"/>
    <xf numFmtId="0" fontId="29" fillId="0" borderId="0" xfId="0" applyFont="1" applyBorder="1" applyAlignment="1">
      <alignment horizontal="left" vertical="center" wrapText="1"/>
    </xf>
    <xf numFmtId="167" fontId="14" fillId="0" borderId="2" xfId="0" applyNumberFormat="1" applyFont="1" applyBorder="1"/>
    <xf numFmtId="167" fontId="27" fillId="0" borderId="0" xfId="0" applyNumberFormat="1" applyFont="1" applyFill="1" applyAlignment="1">
      <alignment horizontal="right" vertical="center"/>
    </xf>
    <xf numFmtId="167" fontId="14" fillId="0" borderId="0" xfId="0" applyNumberFormat="1" applyFont="1" applyFill="1" applyAlignment="1">
      <alignment horizontal="right" vertical="center"/>
    </xf>
    <xf numFmtId="171" fontId="27" fillId="0" borderId="0" xfId="0" applyNumberFormat="1" applyFont="1" applyAlignment="1">
      <alignment vertical="center" wrapText="1"/>
    </xf>
    <xf numFmtId="0" fontId="44" fillId="0" borderId="0" xfId="0" applyFont="1" applyAlignment="1">
      <alignment horizontal="left" vertical="center" wrapText="1"/>
    </xf>
    <xf numFmtId="0" fontId="28" fillId="0" borderId="0" xfId="0" applyFont="1" applyBorder="1" applyAlignment="1">
      <alignment vertical="center"/>
    </xf>
    <xf numFmtId="167" fontId="27" fillId="0" borderId="0" xfId="0" applyNumberFormat="1" applyFont="1" applyFill="1" applyBorder="1" applyAlignment="1">
      <alignment horizontal="right" vertical="center"/>
    </xf>
    <xf numFmtId="0" fontId="27" fillId="0" borderId="0" xfId="0" applyFont="1" applyBorder="1" applyAlignment="1">
      <alignment vertical="center"/>
    </xf>
    <xf numFmtId="0" fontId="27" fillId="0" borderId="0" xfId="0" applyFont="1" applyAlignment="1">
      <alignment horizontal="left" vertical="justify"/>
    </xf>
    <xf numFmtId="0" fontId="27" fillId="0" borderId="0" xfId="0" applyFont="1" applyBorder="1" applyAlignment="1">
      <alignment vertical="center"/>
    </xf>
    <xf numFmtId="0" fontId="27" fillId="0" borderId="0" xfId="0" applyFont="1" applyAlignment="1">
      <alignment vertical="center" wrapText="1"/>
    </xf>
    <xf numFmtId="0" fontId="27" fillId="0" borderId="0" xfId="0" applyFont="1" applyAlignment="1">
      <alignment vertical="center"/>
    </xf>
    <xf numFmtId="0" fontId="27" fillId="0" borderId="0" xfId="0" applyFont="1" applyBorder="1" applyAlignment="1">
      <alignment vertical="center" wrapText="1"/>
    </xf>
    <xf numFmtId="167" fontId="27" fillId="0" borderId="0" xfId="0" applyNumberFormat="1" applyFont="1" applyFill="1" applyBorder="1" applyAlignment="1">
      <alignment horizontal="right" vertical="center"/>
    </xf>
    <xf numFmtId="167" fontId="27" fillId="0" borderId="0" xfId="0" applyNumberFormat="1" applyFont="1" applyFill="1" applyAlignment="1">
      <alignment horizontal="right" vertical="center"/>
    </xf>
    <xf numFmtId="0" fontId="50" fillId="0" borderId="0" xfId="0" applyFont="1"/>
    <xf numFmtId="0" fontId="27" fillId="0" borderId="0" xfId="0" applyFont="1" applyBorder="1" applyAlignment="1">
      <alignment vertical="center"/>
    </xf>
    <xf numFmtId="0" fontId="27" fillId="0" borderId="0" xfId="0" applyFont="1" applyAlignment="1">
      <alignment vertical="center"/>
    </xf>
    <xf numFmtId="167" fontId="28" fillId="0" borderId="0" xfId="0" applyNumberFormat="1" applyFont="1" applyFill="1" applyBorder="1" applyAlignment="1">
      <alignment vertical="center"/>
    </xf>
    <xf numFmtId="0" fontId="14" fillId="0" borderId="0" xfId="0" applyFont="1" applyBorder="1" applyAlignment="1">
      <alignment vertical="center" wrapText="1"/>
    </xf>
    <xf numFmtId="0" fontId="27" fillId="0" borderId="0" xfId="0" applyFont="1" applyAlignment="1">
      <alignment vertical="center" wrapText="1"/>
    </xf>
    <xf numFmtId="0" fontId="27" fillId="0" borderId="0" xfId="0" applyFont="1" applyFill="1" applyAlignment="1">
      <alignment vertical="center" wrapText="1"/>
    </xf>
    <xf numFmtId="0" fontId="27" fillId="0" borderId="0" xfId="0" applyFont="1" applyAlignment="1">
      <alignment horizontal="left" vertical="top" wrapText="1"/>
    </xf>
    <xf numFmtId="0" fontId="27" fillId="2" borderId="0" xfId="0" applyFont="1" applyFill="1" applyAlignment="1">
      <alignment vertical="center"/>
    </xf>
    <xf numFmtId="167" fontId="27" fillId="2" borderId="0" xfId="0" applyNumberFormat="1" applyFont="1" applyFill="1" applyAlignment="1">
      <alignment horizontal="right" vertical="center"/>
    </xf>
    <xf numFmtId="167" fontId="27" fillId="2" borderId="0" xfId="0" applyNumberFormat="1" applyFont="1" applyFill="1" applyBorder="1" applyAlignment="1">
      <alignment horizontal="right" vertical="center"/>
    </xf>
    <xf numFmtId="167" fontId="28" fillId="2" borderId="0" xfId="0" applyNumberFormat="1" applyFont="1" applyFill="1" applyBorder="1" applyAlignment="1">
      <alignment horizontal="right" vertical="center"/>
    </xf>
    <xf numFmtId="0" fontId="28" fillId="2" borderId="0" xfId="0" applyFont="1" applyFill="1" applyAlignment="1">
      <alignment vertical="center"/>
    </xf>
    <xf numFmtId="0" fontId="27" fillId="2" borderId="0" xfId="0" applyFont="1" applyFill="1" applyBorder="1" applyAlignment="1">
      <alignment vertical="center"/>
    </xf>
    <xf numFmtId="0" fontId="15" fillId="0" borderId="0" xfId="9" applyFont="1" applyAlignment="1">
      <alignment horizontal="left" indent="1"/>
    </xf>
    <xf numFmtId="0" fontId="44" fillId="0" borderId="0" xfId="1" applyFont="1" applyFill="1" applyAlignment="1">
      <alignment vertical="justify"/>
    </xf>
    <xf numFmtId="0" fontId="41" fillId="0" borderId="0" xfId="0" applyFont="1"/>
    <xf numFmtId="0" fontId="44" fillId="0" borderId="0" xfId="1" applyFont="1" applyFill="1" applyAlignment="1">
      <alignment horizontal="justify" vertical="justify"/>
    </xf>
    <xf numFmtId="0" fontId="29" fillId="3" borderId="0" xfId="0" applyFont="1" applyFill="1" applyAlignment="1">
      <alignment vertical="center"/>
    </xf>
    <xf numFmtId="167" fontId="42" fillId="2" borderId="0" xfId="0" applyNumberFormat="1" applyFont="1" applyFill="1" applyBorder="1" applyAlignment="1">
      <alignment horizontal="left" vertical="center" indent="2"/>
    </xf>
    <xf numFmtId="167" fontId="29" fillId="2" borderId="0" xfId="0" applyNumberFormat="1" applyFont="1" applyFill="1" applyBorder="1" applyAlignment="1">
      <alignment horizontal="left" vertical="center" indent="2"/>
    </xf>
    <xf numFmtId="0" fontId="53" fillId="0" borderId="0" xfId="0" applyNumberFormat="1" applyFont="1" applyFill="1"/>
    <xf numFmtId="0" fontId="41" fillId="0" borderId="0" xfId="0" applyNumberFormat="1" applyFont="1" applyFill="1"/>
    <xf numFmtId="0" fontId="45" fillId="0" borderId="0" xfId="0" applyFont="1" applyFill="1" applyBorder="1" applyAlignment="1">
      <alignment horizontal="right"/>
    </xf>
    <xf numFmtId="0" fontId="55" fillId="2" borderId="0" xfId="0" applyFont="1" applyFill="1" applyAlignment="1">
      <alignment horizontal="right" vertical="center"/>
    </xf>
    <xf numFmtId="0" fontId="56" fillId="0" borderId="0" xfId="0" applyFont="1" applyAlignment="1">
      <alignment vertical="center"/>
    </xf>
    <xf numFmtId="0" fontId="54" fillId="2" borderId="0" xfId="0" applyFont="1" applyFill="1"/>
    <xf numFmtId="0" fontId="55" fillId="0" borderId="0" xfId="0" applyFont="1" applyAlignment="1">
      <alignment vertical="center"/>
    </xf>
    <xf numFmtId="0" fontId="55" fillId="0" borderId="0" xfId="0" applyFont="1" applyAlignment="1">
      <alignment horizontal="right" vertical="center"/>
    </xf>
    <xf numFmtId="0" fontId="56" fillId="0" borderId="0" xfId="0" applyFont="1" applyAlignment="1">
      <alignment horizontal="right" vertical="center"/>
    </xf>
    <xf numFmtId="0" fontId="56" fillId="0" borderId="0" xfId="0" applyFont="1" applyBorder="1" applyAlignment="1">
      <alignment horizontal="right" vertical="center"/>
    </xf>
    <xf numFmtId="0" fontId="55" fillId="0" borderId="0" xfId="0" applyFont="1" applyAlignment="1">
      <alignment horizontal="right" vertical="center" wrapText="1"/>
    </xf>
    <xf numFmtId="0" fontId="44" fillId="0" borderId="0" xfId="0" applyFont="1" applyAlignment="1">
      <alignment horizontal="left" vertical="center" wrapText="1"/>
    </xf>
    <xf numFmtId="0" fontId="27" fillId="0" borderId="0" xfId="0" applyFont="1" applyBorder="1" applyAlignment="1">
      <alignment vertical="center"/>
    </xf>
    <xf numFmtId="0" fontId="27" fillId="0" borderId="0" xfId="0" applyFont="1" applyAlignment="1">
      <alignment horizontal="center" vertical="center"/>
    </xf>
    <xf numFmtId="0" fontId="27" fillId="0" borderId="0" xfId="0" applyFont="1" applyAlignment="1">
      <alignment vertical="center" wrapText="1"/>
    </xf>
    <xf numFmtId="0" fontId="27" fillId="0" borderId="0" xfId="0" applyFont="1" applyAlignment="1">
      <alignment vertical="center"/>
    </xf>
    <xf numFmtId="0" fontId="28" fillId="0" borderId="0" xfId="0" applyFont="1" applyAlignment="1">
      <alignment vertical="center"/>
    </xf>
    <xf numFmtId="0" fontId="55" fillId="0" borderId="0" xfId="0" applyFont="1" applyAlignment="1">
      <alignment vertical="center" wrapText="1"/>
    </xf>
    <xf numFmtId="0" fontId="54" fillId="0" borderId="0" xfId="0" applyFont="1"/>
    <xf numFmtId="0" fontId="55" fillId="0" borderId="0" xfId="0" applyFont="1" applyBorder="1" applyAlignment="1">
      <alignment horizontal="right" vertical="center"/>
    </xf>
    <xf numFmtId="0" fontId="56" fillId="0" borderId="0" xfId="0" applyFont="1" applyBorder="1" applyAlignment="1">
      <alignment horizontal="center" vertical="center"/>
    </xf>
    <xf numFmtId="167" fontId="55" fillId="2" borderId="0" xfId="0" applyNumberFormat="1" applyFont="1" applyFill="1" applyBorder="1" applyAlignment="1">
      <alignment horizontal="right" vertical="center"/>
    </xf>
    <xf numFmtId="167" fontId="55" fillId="4" borderId="0" xfId="0" applyNumberFormat="1" applyFont="1" applyFill="1" applyBorder="1" applyAlignment="1">
      <alignment horizontal="right" vertical="center"/>
    </xf>
    <xf numFmtId="0" fontId="27" fillId="0" borderId="0" xfId="0" applyFont="1" applyAlignment="1">
      <alignment vertical="center" wrapText="1"/>
    </xf>
    <xf numFmtId="0" fontId="27" fillId="0" borderId="0" xfId="0" applyFont="1" applyAlignment="1">
      <alignment vertical="center"/>
    </xf>
    <xf numFmtId="0" fontId="28" fillId="0" borderId="0" xfId="0" applyFont="1" applyBorder="1" applyAlignment="1">
      <alignment wrapText="1"/>
    </xf>
    <xf numFmtId="167" fontId="27" fillId="0" borderId="0" xfId="0" applyNumberFormat="1" applyFont="1" applyFill="1" applyAlignment="1">
      <alignment vertical="center"/>
    </xf>
    <xf numFmtId="0" fontId="55" fillId="0" borderId="2" xfId="0" applyFont="1" applyBorder="1" applyAlignment="1">
      <alignment horizontal="right" vertical="center"/>
    </xf>
    <xf numFmtId="0" fontId="55" fillId="0" borderId="0" xfId="0" applyFont="1"/>
    <xf numFmtId="0" fontId="55" fillId="0" borderId="0" xfId="0" applyFont="1" applyAlignment="1">
      <alignment horizontal="left" vertical="center"/>
    </xf>
    <xf numFmtId="0" fontId="58" fillId="0" borderId="0" xfId="0" applyFont="1" applyAlignment="1">
      <alignment vertical="center"/>
    </xf>
    <xf numFmtId="0" fontId="4" fillId="2" borderId="0" xfId="0" applyFont="1" applyFill="1"/>
    <xf numFmtId="167" fontId="55" fillId="2" borderId="0" xfId="0" applyNumberFormat="1" applyFont="1" applyFill="1" applyAlignment="1">
      <alignment horizontal="right" vertical="center"/>
    </xf>
    <xf numFmtId="0" fontId="61" fillId="2" borderId="0" xfId="0" applyFont="1" applyFill="1" applyAlignment="1">
      <alignment horizontal="center"/>
    </xf>
    <xf numFmtId="0" fontId="54" fillId="2" borderId="0" xfId="0" applyFont="1" applyFill="1" applyBorder="1"/>
    <xf numFmtId="0" fontId="56" fillId="0" borderId="0" xfId="0" applyFont="1" applyAlignment="1">
      <alignment horizontal="right" vertical="center" wrapText="1"/>
    </xf>
    <xf numFmtId="0" fontId="56" fillId="0" borderId="0" xfId="0" applyFont="1"/>
    <xf numFmtId="0" fontId="55" fillId="0" borderId="0" xfId="0" applyFont="1" applyFill="1" applyAlignment="1">
      <alignment horizontal="right" vertical="center"/>
    </xf>
    <xf numFmtId="0" fontId="56" fillId="0" borderId="0" xfId="0" applyFont="1" applyFill="1" applyAlignment="1">
      <alignment horizontal="right" vertical="center"/>
    </xf>
    <xf numFmtId="0" fontId="55" fillId="0" borderId="0" xfId="0" applyFont="1" applyAlignment="1">
      <alignment horizontal="right"/>
    </xf>
    <xf numFmtId="0" fontId="55" fillId="0" borderId="0" xfId="0" applyFont="1" applyFill="1" applyAlignment="1">
      <alignment vertical="center"/>
    </xf>
    <xf numFmtId="0" fontId="55" fillId="0" borderId="1" xfId="0" applyFont="1" applyBorder="1" applyAlignment="1">
      <alignment vertical="center"/>
    </xf>
    <xf numFmtId="0" fontId="54" fillId="2" borderId="0" xfId="0" applyFont="1" applyFill="1" applyAlignment="1">
      <alignment horizontal="center"/>
    </xf>
    <xf numFmtId="16" fontId="55" fillId="0" borderId="0" xfId="0" quotePrefix="1" applyNumberFormat="1" applyFont="1" applyBorder="1" applyAlignment="1">
      <alignment horizontal="right" vertical="center"/>
    </xf>
    <xf numFmtId="0" fontId="55" fillId="0" borderId="0" xfId="0" quotePrefix="1" applyNumberFormat="1" applyFont="1" applyBorder="1" applyAlignment="1">
      <alignment horizontal="right" vertical="center"/>
    </xf>
    <xf numFmtId="0" fontId="56" fillId="0" borderId="0" xfId="0" applyFont="1" applyBorder="1" applyAlignment="1">
      <alignment vertical="center"/>
    </xf>
    <xf numFmtId="167" fontId="32" fillId="0" borderId="0" xfId="0" applyNumberFormat="1" applyFont="1" applyFill="1" applyBorder="1" applyAlignment="1">
      <alignment horizontal="right" vertical="center"/>
    </xf>
    <xf numFmtId="0" fontId="6" fillId="0" borderId="0" xfId="0" applyFont="1" applyFill="1"/>
    <xf numFmtId="9" fontId="28" fillId="0" borderId="0" xfId="0" applyNumberFormat="1" applyFont="1" applyFill="1" applyBorder="1" applyAlignment="1">
      <alignment horizontal="right" vertical="center"/>
    </xf>
    <xf numFmtId="9" fontId="28" fillId="2" borderId="0" xfId="0" applyNumberFormat="1" applyFont="1" applyFill="1" applyBorder="1" applyAlignment="1">
      <alignment horizontal="right" vertical="center"/>
    </xf>
    <xf numFmtId="0" fontId="27" fillId="0" borderId="0" xfId="0" applyFont="1" applyAlignment="1">
      <alignment vertical="center"/>
    </xf>
    <xf numFmtId="0" fontId="44" fillId="0" borderId="0" xfId="0" applyFont="1" applyAlignment="1">
      <alignment vertical="center" wrapText="1"/>
    </xf>
    <xf numFmtId="0" fontId="29" fillId="0" borderId="0" xfId="0" applyFont="1" applyBorder="1" applyAlignment="1">
      <alignment vertical="top"/>
    </xf>
    <xf numFmtId="0" fontId="61" fillId="0" borderId="0" xfId="0" applyFont="1"/>
    <xf numFmtId="164" fontId="54" fillId="2" borderId="0" xfId="0" applyNumberFormat="1" applyFont="1" applyFill="1" applyBorder="1"/>
    <xf numFmtId="0" fontId="55" fillId="3" borderId="0" xfId="0" applyFont="1" applyFill="1" applyAlignment="1">
      <alignment horizontal="right" vertical="center"/>
    </xf>
    <xf numFmtId="167" fontId="56" fillId="3" borderId="0" xfId="0" applyNumberFormat="1" applyFont="1" applyFill="1" applyAlignment="1">
      <alignment vertical="center"/>
    </xf>
    <xf numFmtId="0" fontId="56" fillId="3" borderId="0" xfId="0" applyFont="1" applyFill="1" applyAlignment="1">
      <alignment horizontal="right" vertical="center"/>
    </xf>
    <xf numFmtId="0" fontId="55" fillId="0" borderId="0" xfId="0" applyFont="1" applyAlignment="1">
      <alignment horizontal="left" vertical="center" wrapText="1"/>
    </xf>
    <xf numFmtId="0" fontId="56" fillId="0" borderId="0" xfId="0" applyFont="1" applyFill="1"/>
    <xf numFmtId="16" fontId="55" fillId="0" borderId="0" xfId="0" quotePrefix="1" applyNumberFormat="1" applyFont="1" applyAlignment="1">
      <alignment horizontal="right" vertical="center"/>
    </xf>
    <xf numFmtId="0" fontId="55" fillId="0" borderId="0" xfId="0" quotePrefix="1" applyFont="1" applyAlignment="1">
      <alignment horizontal="right" vertical="center"/>
    </xf>
    <xf numFmtId="167" fontId="55" fillId="0" borderId="0" xfId="0" applyNumberFormat="1" applyFont="1" applyFill="1" applyBorder="1" applyAlignment="1">
      <alignment horizontal="right" vertical="center"/>
    </xf>
    <xf numFmtId="167" fontId="56" fillId="0" borderId="0" xfId="0" applyNumberFormat="1" applyFont="1" applyFill="1" applyBorder="1" applyAlignment="1">
      <alignment horizontal="right" vertical="center"/>
    </xf>
    <xf numFmtId="0" fontId="55" fillId="0" borderId="0" xfId="0" applyFont="1" applyBorder="1" applyAlignment="1">
      <alignment horizontal="left" vertical="center"/>
    </xf>
    <xf numFmtId="0" fontId="55" fillId="0" borderId="0" xfId="0" applyFont="1" applyAlignment="1">
      <alignment vertical="center"/>
    </xf>
    <xf numFmtId="0" fontId="55" fillId="0" borderId="0" xfId="0" applyFont="1" applyBorder="1" applyAlignment="1">
      <alignment horizontal="right" vertical="center" wrapText="1"/>
    </xf>
    <xf numFmtId="0" fontId="56" fillId="0" borderId="0" xfId="0" applyFont="1" applyBorder="1" applyAlignment="1">
      <alignment horizontal="right" vertical="center" wrapText="1"/>
    </xf>
    <xf numFmtId="170" fontId="55" fillId="0" borderId="0" xfId="0" applyNumberFormat="1" applyFont="1" applyBorder="1" applyAlignment="1">
      <alignment horizontal="left" vertical="center" wrapText="1"/>
    </xf>
    <xf numFmtId="0" fontId="60" fillId="0" borderId="0" xfId="0" applyFont="1"/>
    <xf numFmtId="0" fontId="0" fillId="0" borderId="0" xfId="0" applyAlignment="1"/>
    <xf numFmtId="0" fontId="55" fillId="0" borderId="0" xfId="0" applyFont="1" applyAlignment="1">
      <alignment horizontal="right" vertical="center" wrapText="1"/>
    </xf>
    <xf numFmtId="167" fontId="27" fillId="2" borderId="4" xfId="0" applyNumberFormat="1" applyFont="1" applyFill="1" applyBorder="1" applyAlignment="1">
      <alignment horizontal="right" vertical="center"/>
    </xf>
    <xf numFmtId="0" fontId="55" fillId="0" borderId="4" xfId="0" applyFont="1" applyBorder="1" applyAlignment="1">
      <alignment horizontal="left" vertical="center"/>
    </xf>
    <xf numFmtId="0" fontId="55" fillId="0" borderId="4" xfId="0" applyFont="1" applyBorder="1" applyAlignment="1">
      <alignment vertical="center"/>
    </xf>
    <xf numFmtId="0" fontId="27" fillId="0" borderId="4" xfId="0" applyFont="1" applyBorder="1" applyAlignment="1">
      <alignment vertical="center"/>
    </xf>
    <xf numFmtId="0" fontId="55" fillId="0" borderId="4" xfId="0" applyFont="1" applyBorder="1" applyAlignment="1">
      <alignment horizontal="right" vertical="center"/>
    </xf>
    <xf numFmtId="0" fontId="56" fillId="0" borderId="4" xfId="0" applyFont="1" applyBorder="1" applyAlignment="1">
      <alignment horizontal="right" vertical="center"/>
    </xf>
    <xf numFmtId="0" fontId="27" fillId="0" borderId="0" xfId="0" applyFont="1" applyAlignment="1">
      <alignment vertical="center"/>
    </xf>
    <xf numFmtId="0" fontId="27" fillId="0" borderId="0" xfId="0" applyFont="1" applyAlignment="1">
      <alignment vertical="center"/>
    </xf>
    <xf numFmtId="0" fontId="20" fillId="0" borderId="0" xfId="1" applyFont="1" applyFill="1" applyAlignment="1">
      <alignment horizontal="left" indent="1"/>
    </xf>
    <xf numFmtId="178" fontId="28" fillId="0" borderId="0" xfId="0" applyNumberFormat="1" applyFont="1" applyAlignment="1">
      <alignment vertical="center"/>
    </xf>
    <xf numFmtId="0" fontId="27" fillId="0" borderId="0" xfId="0" applyFont="1" applyAlignment="1">
      <alignment horizontal="left" vertical="center" wrapText="1"/>
    </xf>
    <xf numFmtId="0" fontId="27" fillId="0" borderId="0" xfId="0" applyFont="1" applyAlignment="1">
      <alignment vertical="center"/>
    </xf>
    <xf numFmtId="0" fontId="27" fillId="0" borderId="0" xfId="0" applyFont="1" applyAlignment="1">
      <alignment vertical="center"/>
    </xf>
    <xf numFmtId="0" fontId="44" fillId="2" borderId="0" xfId="0" applyFont="1" applyFill="1" applyAlignment="1">
      <alignment vertical="center" wrapText="1"/>
    </xf>
    <xf numFmtId="0" fontId="27" fillId="0" borderId="0" xfId="0" applyFont="1" applyBorder="1" applyAlignment="1">
      <alignment vertical="center"/>
    </xf>
    <xf numFmtId="0" fontId="27" fillId="0" borderId="0" xfId="0" applyFont="1" applyAlignment="1">
      <alignment vertical="center" wrapText="1"/>
    </xf>
    <xf numFmtId="0" fontId="27" fillId="0" borderId="0" xfId="0" applyFont="1" applyAlignment="1">
      <alignment vertical="center"/>
    </xf>
    <xf numFmtId="0" fontId="55" fillId="0" borderId="0" xfId="0" applyFont="1" applyAlignment="1">
      <alignment horizontal="right" vertical="center" wrapText="1"/>
    </xf>
    <xf numFmtId="164" fontId="27" fillId="0" borderId="0" xfId="0" applyNumberFormat="1" applyFont="1" applyFill="1" applyAlignment="1">
      <alignment horizontal="right" vertical="center"/>
    </xf>
    <xf numFmtId="164" fontId="27" fillId="0" borderId="0" xfId="0" applyNumberFormat="1" applyFont="1" applyFill="1" applyBorder="1" applyAlignment="1">
      <alignment horizontal="right" vertical="center"/>
    </xf>
    <xf numFmtId="179" fontId="27" fillId="0" borderId="0" xfId="0" applyNumberFormat="1" applyFont="1" applyAlignment="1">
      <alignment vertical="center"/>
    </xf>
    <xf numFmtId="0" fontId="0" fillId="0" borderId="4" xfId="0" applyBorder="1"/>
    <xf numFmtId="0" fontId="27" fillId="2" borderId="4" xfId="0" applyFont="1" applyFill="1" applyBorder="1" applyAlignment="1">
      <alignment vertical="center"/>
    </xf>
    <xf numFmtId="0" fontId="55" fillId="2" borderId="4" xfId="0" applyFont="1" applyFill="1" applyBorder="1" applyAlignment="1">
      <alignment horizontal="right" vertical="center"/>
    </xf>
    <xf numFmtId="0" fontId="55" fillId="0" borderId="4" xfId="0" applyFont="1" applyBorder="1" applyAlignment="1">
      <alignment horizontal="center" vertical="center"/>
    </xf>
    <xf numFmtId="167" fontId="27" fillId="0" borderId="4" xfId="0" applyNumberFormat="1" applyFont="1" applyFill="1" applyBorder="1" applyAlignment="1">
      <alignment horizontal="right" vertical="center"/>
    </xf>
    <xf numFmtId="167" fontId="27" fillId="0" borderId="4" xfId="0" applyNumberFormat="1" applyFont="1" applyBorder="1" applyAlignment="1">
      <alignment horizontal="right" vertical="center"/>
    </xf>
    <xf numFmtId="0" fontId="27" fillId="0" borderId="4" xfId="0" applyFont="1" applyBorder="1" applyAlignment="1">
      <alignment horizontal="center" vertical="center"/>
    </xf>
    <xf numFmtId="167" fontId="27" fillId="0" borderId="5" xfId="0" applyNumberFormat="1" applyFont="1" applyFill="1" applyBorder="1" applyAlignment="1">
      <alignment horizontal="right" vertical="center"/>
    </xf>
    <xf numFmtId="167" fontId="27" fillId="0" borderId="5" xfId="0" applyNumberFormat="1" applyFont="1" applyBorder="1" applyAlignment="1">
      <alignment horizontal="right" vertical="center"/>
    </xf>
    <xf numFmtId="0" fontId="27" fillId="0" borderId="0" xfId="0" applyFont="1" applyBorder="1" applyAlignment="1">
      <alignment vertical="center"/>
    </xf>
    <xf numFmtId="0" fontId="55" fillId="0" borderId="0" xfId="0" applyFont="1" applyAlignment="1">
      <alignment horizontal="center" vertical="center"/>
    </xf>
    <xf numFmtId="0" fontId="27" fillId="0" borderId="0" xfId="0" applyFont="1" applyAlignment="1">
      <alignment vertical="center"/>
    </xf>
    <xf numFmtId="0" fontId="27" fillId="0" borderId="0" xfId="0" applyFont="1" applyBorder="1" applyAlignment="1">
      <alignment vertical="center"/>
    </xf>
    <xf numFmtId="0" fontId="55" fillId="0" borderId="0" xfId="0" applyFont="1" applyBorder="1" applyAlignment="1"/>
    <xf numFmtId="0" fontId="27" fillId="0" borderId="0" xfId="0" applyFont="1" applyAlignment="1">
      <alignment vertical="center" wrapText="1"/>
    </xf>
    <xf numFmtId="0" fontId="27" fillId="0" borderId="0" xfId="0" applyFont="1" applyAlignment="1">
      <alignment vertical="center"/>
    </xf>
    <xf numFmtId="0" fontId="44" fillId="0" borderId="0" xfId="0" applyFont="1" applyAlignment="1">
      <alignment horizontal="left"/>
    </xf>
    <xf numFmtId="0" fontId="55" fillId="0" borderId="0" xfId="0" applyFont="1" applyAlignment="1">
      <alignment horizontal="right" vertical="center" wrapText="1"/>
    </xf>
    <xf numFmtId="0" fontId="55" fillId="0" borderId="0" xfId="0" applyFont="1" applyBorder="1" applyAlignment="1">
      <alignment vertical="center" wrapText="1"/>
    </xf>
    <xf numFmtId="0" fontId="56" fillId="2" borderId="0" xfId="0" applyFont="1" applyFill="1" applyAlignment="1">
      <alignment horizontal="right" vertical="center"/>
    </xf>
    <xf numFmtId="0" fontId="14" fillId="0" borderId="4" xfId="0" applyFont="1" applyBorder="1"/>
    <xf numFmtId="167" fontId="27" fillId="0" borderId="3" xfId="0" applyNumberFormat="1" applyFont="1" applyBorder="1" applyAlignment="1">
      <alignment horizontal="right" vertical="center"/>
    </xf>
    <xf numFmtId="167" fontId="27" fillId="0" borderId="10" xfId="0" applyNumberFormat="1" applyFont="1" applyBorder="1" applyAlignment="1">
      <alignment horizontal="right" vertical="center"/>
    </xf>
    <xf numFmtId="0" fontId="14" fillId="0" borderId="4" xfId="0" applyFont="1" applyFill="1" applyBorder="1"/>
    <xf numFmtId="167" fontId="27" fillId="0" borderId="4" xfId="0" applyNumberFormat="1" applyFont="1" applyFill="1" applyBorder="1" applyAlignment="1">
      <alignment horizontal="right" vertical="center" wrapText="1"/>
    </xf>
    <xf numFmtId="0" fontId="28" fillId="0" borderId="0" xfId="0" applyFont="1" applyFill="1" applyBorder="1" applyAlignment="1">
      <alignment vertical="center"/>
    </xf>
    <xf numFmtId="167" fontId="55" fillId="4" borderId="4" xfId="0" applyNumberFormat="1" applyFont="1" applyFill="1" applyBorder="1" applyAlignment="1">
      <alignment horizontal="right" vertical="center"/>
    </xf>
    <xf numFmtId="167" fontId="28" fillId="0" borderId="4" xfId="0" applyNumberFormat="1" applyFont="1" applyFill="1" applyBorder="1" applyAlignment="1">
      <alignment vertical="center"/>
    </xf>
    <xf numFmtId="0" fontId="27" fillId="0" borderId="4" xfId="0" applyFont="1" applyBorder="1" applyAlignment="1">
      <alignment horizontal="left" vertical="center" indent="1"/>
    </xf>
    <xf numFmtId="167" fontId="27" fillId="0" borderId="4" xfId="0" applyNumberFormat="1" applyFont="1" applyFill="1" applyBorder="1" applyAlignment="1">
      <alignment vertical="center"/>
    </xf>
    <xf numFmtId="167" fontId="27" fillId="3" borderId="4" xfId="0" applyNumberFormat="1" applyFont="1" applyFill="1" applyBorder="1" applyAlignment="1">
      <alignment horizontal="right" vertical="center"/>
    </xf>
    <xf numFmtId="0" fontId="27" fillId="0" borderId="4" xfId="0" applyFont="1" applyBorder="1" applyAlignment="1">
      <alignment horizontal="right" vertical="center"/>
    </xf>
    <xf numFmtId="0" fontId="55" fillId="0" borderId="5" xfId="0" applyFont="1" applyBorder="1" applyAlignment="1">
      <alignment horizontal="left" vertical="center"/>
    </xf>
    <xf numFmtId="0" fontId="27" fillId="0" borderId="5" xfId="0" applyFont="1" applyBorder="1" applyAlignment="1">
      <alignment horizontal="center" vertical="center"/>
    </xf>
    <xf numFmtId="167" fontId="27" fillId="0" borderId="5" xfId="0" applyNumberFormat="1" applyFont="1" applyBorder="1" applyAlignment="1">
      <alignment vertical="center"/>
    </xf>
    <xf numFmtId="0" fontId="27" fillId="3" borderId="4" xfId="0" applyFont="1" applyFill="1" applyBorder="1" applyAlignment="1">
      <alignment horizontal="right" vertical="center"/>
    </xf>
    <xf numFmtId="167" fontId="28" fillId="0" borderId="4" xfId="0" applyNumberFormat="1" applyFont="1" applyFill="1" applyBorder="1" applyAlignment="1">
      <alignment horizontal="right" vertical="center"/>
    </xf>
    <xf numFmtId="0" fontId="14" fillId="0" borderId="4" xfId="0" applyFont="1" applyBorder="1" applyAlignment="1">
      <alignment horizontal="center"/>
    </xf>
    <xf numFmtId="0" fontId="56" fillId="0" borderId="4" xfId="0" applyFont="1" applyBorder="1" applyAlignment="1">
      <alignment horizontal="center" vertical="center"/>
    </xf>
    <xf numFmtId="0" fontId="55" fillId="0" borderId="3" xfId="0" applyFont="1" applyBorder="1" applyAlignment="1">
      <alignment horizontal="left" vertical="center"/>
    </xf>
    <xf numFmtId="0" fontId="27" fillId="0" borderId="3" xfId="0" applyFont="1" applyBorder="1" applyAlignment="1">
      <alignment horizontal="center" vertical="center"/>
    </xf>
    <xf numFmtId="167" fontId="27" fillId="0" borderId="3" xfId="0" applyNumberFormat="1" applyFont="1" applyBorder="1" applyAlignment="1">
      <alignment vertical="center"/>
    </xf>
    <xf numFmtId="167" fontId="27" fillId="0" borderId="7" xfId="0" applyNumberFormat="1" applyFont="1" applyBorder="1" applyAlignment="1">
      <alignment horizontal="right" vertical="center"/>
    </xf>
    <xf numFmtId="167" fontId="27" fillId="0" borderId="9" xfId="0" applyNumberFormat="1" applyFont="1" applyBorder="1" applyAlignment="1">
      <alignment horizontal="right" vertical="center"/>
    </xf>
    <xf numFmtId="0" fontId="30" fillId="0" borderId="4" xfId="0" applyFont="1" applyBorder="1" applyAlignment="1">
      <alignment vertical="center"/>
    </xf>
    <xf numFmtId="167" fontId="27" fillId="0" borderId="10" xfId="0" applyNumberFormat="1" applyFont="1" applyBorder="1" applyAlignment="1">
      <alignment vertical="center"/>
    </xf>
    <xf numFmtId="167" fontId="27" fillId="3" borderId="3" xfId="0" applyNumberFormat="1" applyFont="1" applyFill="1" applyBorder="1" applyAlignment="1">
      <alignment horizontal="right" vertical="center"/>
    </xf>
    <xf numFmtId="167" fontId="27" fillId="3" borderId="7" xfId="0" applyNumberFormat="1" applyFont="1" applyFill="1" applyBorder="1" applyAlignment="1">
      <alignment horizontal="right" vertical="center"/>
    </xf>
    <xf numFmtId="167" fontId="27" fillId="3" borderId="10" xfId="0" applyNumberFormat="1" applyFont="1" applyFill="1" applyBorder="1" applyAlignment="1">
      <alignment horizontal="right" vertical="center"/>
    </xf>
    <xf numFmtId="166" fontId="27" fillId="0" borderId="4" xfId="0" applyNumberFormat="1" applyFont="1" applyFill="1" applyBorder="1" applyAlignment="1">
      <alignment horizontal="right" vertical="center"/>
    </xf>
    <xf numFmtId="0" fontId="55" fillId="0" borderId="4" xfId="0" applyFont="1" applyBorder="1" applyAlignment="1">
      <alignment horizontal="center" vertical="center"/>
    </xf>
    <xf numFmtId="0" fontId="56" fillId="0" borderId="4" xfId="0" applyFont="1" applyBorder="1" applyAlignment="1">
      <alignment horizontal="center" vertical="center"/>
    </xf>
    <xf numFmtId="0" fontId="27" fillId="0" borderId="0" xfId="0" applyFont="1" applyBorder="1" applyAlignment="1">
      <alignment vertical="center"/>
    </xf>
    <xf numFmtId="0" fontId="56" fillId="0" borderId="4" xfId="0" applyFont="1" applyBorder="1" applyAlignment="1">
      <alignment horizontal="center" vertical="center"/>
    </xf>
    <xf numFmtId="0" fontId="27" fillId="0" borderId="0" xfId="0" applyFont="1" applyAlignment="1">
      <alignment vertical="center"/>
    </xf>
    <xf numFmtId="0" fontId="27" fillId="0" borderId="0" xfId="0" applyFont="1" applyBorder="1" applyAlignment="1">
      <alignment vertical="center" wrapText="1"/>
    </xf>
    <xf numFmtId="0" fontId="55" fillId="0" borderId="0" xfId="0" applyFont="1" applyBorder="1" applyAlignment="1">
      <alignment vertical="center"/>
    </xf>
    <xf numFmtId="0" fontId="55" fillId="0" borderId="0" xfId="0" applyFont="1" applyAlignment="1">
      <alignment vertical="center"/>
    </xf>
    <xf numFmtId="0" fontId="55" fillId="0" borderId="0" xfId="0" applyFont="1" applyAlignment="1">
      <alignment horizontal="right" vertical="center" wrapText="1"/>
    </xf>
    <xf numFmtId="0" fontId="55" fillId="0" borderId="0" xfId="0" applyFont="1" applyBorder="1" applyAlignment="1">
      <alignment horizontal="right" vertical="center" wrapText="1"/>
    </xf>
    <xf numFmtId="0" fontId="56" fillId="0" borderId="4" xfId="0" applyFont="1" applyBorder="1" applyAlignment="1">
      <alignment vertical="center"/>
    </xf>
    <xf numFmtId="16" fontId="27" fillId="0" borderId="4" xfId="0" quotePrefix="1" applyNumberFormat="1" applyFont="1" applyBorder="1" applyAlignment="1">
      <alignment vertical="center"/>
    </xf>
    <xf numFmtId="0" fontId="55" fillId="0" borderId="4" xfId="0" applyFont="1" applyFill="1" applyBorder="1" applyAlignment="1">
      <alignment horizontal="right" vertical="center"/>
    </xf>
    <xf numFmtId="0" fontId="56" fillId="0" borderId="4" xfId="0" applyFont="1" applyFill="1" applyBorder="1" applyAlignment="1">
      <alignment horizontal="right" vertical="center"/>
    </xf>
    <xf numFmtId="9" fontId="27" fillId="0" borderId="4" xfId="0" applyNumberFormat="1" applyFont="1" applyFill="1" applyBorder="1" applyAlignment="1">
      <alignment horizontal="right" vertical="center"/>
    </xf>
    <xf numFmtId="0" fontId="56" fillId="0" borderId="4" xfId="0" applyFont="1" applyBorder="1"/>
    <xf numFmtId="175" fontId="55" fillId="0" borderId="4" xfId="0" applyNumberFormat="1" applyFont="1" applyBorder="1" applyAlignment="1">
      <alignment vertical="center"/>
    </xf>
    <xf numFmtId="0" fontId="28" fillId="0" borderId="4" xfId="0" applyFont="1" applyBorder="1" applyAlignment="1">
      <alignment vertical="center"/>
    </xf>
    <xf numFmtId="0" fontId="55" fillId="0" borderId="4" xfId="0" applyFont="1" applyBorder="1" applyAlignment="1">
      <alignment horizontal="right"/>
    </xf>
    <xf numFmtId="0" fontId="55" fillId="0" borderId="4" xfId="0" applyFont="1" applyBorder="1" applyAlignment="1">
      <alignment horizontal="right" vertical="center" wrapText="1"/>
    </xf>
    <xf numFmtId="0" fontId="55" fillId="0" borderId="4" xfId="0" applyFont="1" applyBorder="1"/>
    <xf numFmtId="0" fontId="35" fillId="0" borderId="4" xfId="0" applyFont="1" applyBorder="1" applyAlignment="1">
      <alignment vertical="center"/>
    </xf>
    <xf numFmtId="173" fontId="27" fillId="0" borderId="4" xfId="0" applyNumberFormat="1" applyFont="1" applyFill="1" applyBorder="1" applyAlignment="1">
      <alignment horizontal="right" vertical="center"/>
    </xf>
    <xf numFmtId="173" fontId="27" fillId="0" borderId="4" xfId="0" applyNumberFormat="1" applyFont="1" applyBorder="1" applyAlignment="1">
      <alignment horizontal="right" vertical="center"/>
    </xf>
    <xf numFmtId="167" fontId="27" fillId="0" borderId="3" xfId="0" applyNumberFormat="1" applyFont="1" applyFill="1" applyBorder="1" applyAlignment="1">
      <alignment horizontal="right" vertical="center"/>
    </xf>
    <xf numFmtId="0" fontId="27" fillId="0" borderId="4" xfId="0" applyFont="1" applyBorder="1" applyAlignment="1">
      <alignment horizontal="center" vertical="center" wrapText="1"/>
    </xf>
    <xf numFmtId="0" fontId="27" fillId="0" borderId="4" xfId="0" applyFont="1" applyBorder="1" applyAlignment="1">
      <alignment vertical="center" wrapText="1"/>
    </xf>
    <xf numFmtId="168" fontId="27" fillId="0" borderId="4" xfId="0" applyNumberFormat="1" applyFont="1" applyFill="1" applyBorder="1" applyAlignment="1">
      <alignment horizontal="right" vertical="center"/>
    </xf>
    <xf numFmtId="176" fontId="27" fillId="0" borderId="4" xfId="0" applyNumberFormat="1" applyFont="1" applyFill="1" applyBorder="1" applyAlignment="1">
      <alignment horizontal="right" vertical="center"/>
    </xf>
    <xf numFmtId="0" fontId="55" fillId="3" borderId="4" xfId="0" applyFont="1" applyFill="1" applyBorder="1" applyAlignment="1">
      <alignment vertical="center" wrapText="1"/>
    </xf>
    <xf numFmtId="3" fontId="55" fillId="0" borderId="4" xfId="0" applyNumberFormat="1" applyFont="1" applyBorder="1" applyAlignment="1">
      <alignment horizontal="right" vertical="center"/>
    </xf>
    <xf numFmtId="0" fontId="55" fillId="0" borderId="4" xfId="0" applyFont="1" applyBorder="1" applyAlignment="1">
      <alignment horizontal="left"/>
    </xf>
    <xf numFmtId="0" fontId="27" fillId="0" borderId="0" xfId="0" applyFont="1" applyAlignment="1">
      <alignment vertical="center"/>
    </xf>
    <xf numFmtId="164" fontId="27" fillId="0" borderId="0" xfId="0" applyNumberFormat="1" applyFont="1" applyBorder="1" applyAlignment="1">
      <alignment horizontal="right" vertical="center"/>
    </xf>
    <xf numFmtId="175" fontId="27" fillId="0" borderId="0" xfId="0" applyNumberFormat="1" applyFont="1" applyBorder="1" applyAlignment="1">
      <alignment horizontal="left" vertical="center"/>
    </xf>
    <xf numFmtId="0" fontId="56" fillId="0" borderId="4" xfId="0" applyFont="1" applyBorder="1" applyAlignment="1">
      <alignment horizontal="right" vertical="center" wrapText="1"/>
    </xf>
    <xf numFmtId="164" fontId="27" fillId="0" borderId="4" xfId="0" applyNumberFormat="1" applyFont="1" applyBorder="1" applyAlignment="1">
      <alignment vertical="center"/>
    </xf>
    <xf numFmtId="167" fontId="14" fillId="0" borderId="4" xfId="0" applyNumberFormat="1" applyFont="1" applyBorder="1"/>
    <xf numFmtId="0" fontId="55" fillId="0" borderId="4" xfId="0" applyFont="1" applyBorder="1" applyAlignment="1">
      <alignment vertical="center" wrapText="1"/>
    </xf>
    <xf numFmtId="0" fontId="27" fillId="0" borderId="4" xfId="0" applyFont="1" applyBorder="1" applyAlignment="1">
      <alignment horizontal="left" vertical="center"/>
    </xf>
    <xf numFmtId="167" fontId="27" fillId="0" borderId="4" xfId="0" applyNumberFormat="1" applyFont="1" applyBorder="1" applyAlignment="1">
      <alignment vertical="center"/>
    </xf>
    <xf numFmtId="0" fontId="27" fillId="3" borderId="4" xfId="0" applyFont="1" applyFill="1" applyBorder="1" applyAlignment="1">
      <alignment vertical="center"/>
    </xf>
    <xf numFmtId="167" fontId="56" fillId="3" borderId="4" xfId="0" applyNumberFormat="1" applyFont="1" applyFill="1" applyBorder="1" applyAlignment="1">
      <alignment vertical="center"/>
    </xf>
    <xf numFmtId="16" fontId="27" fillId="0" borderId="0" xfId="0" quotePrefix="1" applyNumberFormat="1" applyFont="1" applyBorder="1" applyAlignment="1">
      <alignment horizontal="left" vertical="center"/>
    </xf>
    <xf numFmtId="0" fontId="27" fillId="3" borderId="0" xfId="0" applyFont="1" applyFill="1" applyBorder="1" applyAlignment="1">
      <alignment vertical="center"/>
    </xf>
    <xf numFmtId="167" fontId="27" fillId="0" borderId="9" xfId="0" applyNumberFormat="1" applyFont="1" applyFill="1" applyBorder="1" applyAlignment="1">
      <alignment horizontal="right" vertical="center"/>
    </xf>
    <xf numFmtId="167" fontId="27" fillId="0" borderId="10" xfId="0" applyNumberFormat="1" applyFont="1" applyFill="1" applyBorder="1" applyAlignment="1">
      <alignment horizontal="right" vertical="center"/>
    </xf>
    <xf numFmtId="16" fontId="27" fillId="0" borderId="4" xfId="0" quotePrefix="1" applyNumberFormat="1" applyFont="1" applyBorder="1" applyAlignment="1">
      <alignment horizontal="left" vertical="center"/>
    </xf>
    <xf numFmtId="172" fontId="27" fillId="0" borderId="4" xfId="0" applyNumberFormat="1" applyFont="1" applyFill="1" applyBorder="1" applyAlignment="1">
      <alignment horizontal="right" vertical="center"/>
    </xf>
    <xf numFmtId="0" fontId="14" fillId="2" borderId="0" xfId="0" applyFont="1" applyFill="1" applyBorder="1"/>
    <xf numFmtId="0" fontId="27" fillId="0" borderId="6" xfId="0" applyFont="1" applyFill="1" applyBorder="1" applyAlignment="1">
      <alignment horizontal="right" vertical="center" wrapText="1"/>
    </xf>
    <xf numFmtId="0" fontId="27" fillId="0" borderId="3" xfId="0" applyFont="1" applyFill="1" applyBorder="1" applyAlignment="1">
      <alignment horizontal="right" vertical="center" wrapText="1"/>
    </xf>
    <xf numFmtId="0" fontId="27" fillId="0" borderId="7" xfId="0" applyFont="1" applyFill="1" applyBorder="1" applyAlignment="1">
      <alignment horizontal="right" vertical="center"/>
    </xf>
    <xf numFmtId="0" fontId="27" fillId="0" borderId="8" xfId="0" applyFont="1" applyFill="1" applyBorder="1" applyAlignment="1">
      <alignment horizontal="right" vertical="center" wrapText="1"/>
    </xf>
    <xf numFmtId="0" fontId="27" fillId="0" borderId="9" xfId="0" applyFont="1" applyFill="1" applyBorder="1" applyAlignment="1">
      <alignment horizontal="right" vertical="center"/>
    </xf>
    <xf numFmtId="167" fontId="27" fillId="0" borderId="8" xfId="0" applyNumberFormat="1" applyFont="1" applyFill="1" applyBorder="1" applyAlignment="1">
      <alignment horizontal="right" vertical="center" wrapText="1"/>
    </xf>
    <xf numFmtId="167" fontId="27" fillId="0" borderId="11" xfId="0" applyNumberFormat="1" applyFont="1" applyFill="1" applyBorder="1" applyAlignment="1">
      <alignment horizontal="right" vertical="center" wrapText="1"/>
    </xf>
    <xf numFmtId="0" fontId="27" fillId="0" borderId="7" xfId="0" applyFont="1" applyFill="1" applyBorder="1" applyAlignment="1">
      <alignment horizontal="right" vertical="center" wrapText="1"/>
    </xf>
    <xf numFmtId="0" fontId="27" fillId="0" borderId="9" xfId="0" applyFont="1" applyFill="1" applyBorder="1" applyAlignment="1">
      <alignment horizontal="right" vertical="center" wrapText="1"/>
    </xf>
    <xf numFmtId="167" fontId="27" fillId="0" borderId="8" xfId="0" applyNumberFormat="1" applyFont="1" applyFill="1" applyBorder="1" applyAlignment="1">
      <alignment horizontal="right" vertical="center"/>
    </xf>
    <xf numFmtId="167" fontId="27" fillId="0" borderId="11" xfId="0" applyNumberFormat="1" applyFont="1" applyFill="1" applyBorder="1" applyAlignment="1">
      <alignment horizontal="right" vertical="center"/>
    </xf>
    <xf numFmtId="0" fontId="27" fillId="0" borderId="16" xfId="0" applyFont="1" applyFill="1" applyBorder="1" applyAlignment="1">
      <alignment horizontal="right" vertical="center" wrapText="1"/>
    </xf>
    <xf numFmtId="0" fontId="27" fillId="0" borderId="17" xfId="0" applyFont="1" applyFill="1" applyBorder="1" applyAlignment="1">
      <alignment horizontal="right" vertical="center" wrapText="1"/>
    </xf>
    <xf numFmtId="167" fontId="27" fillId="0" borderId="17" xfId="0" applyNumberFormat="1" applyFont="1" applyFill="1" applyBorder="1" applyAlignment="1">
      <alignment horizontal="right" vertical="center"/>
    </xf>
    <xf numFmtId="167" fontId="27" fillId="0" borderId="5" xfId="0" applyNumberFormat="1" applyFont="1" applyFill="1" applyBorder="1" applyAlignment="1">
      <alignment horizontal="right" vertical="center" wrapText="1"/>
    </xf>
    <xf numFmtId="167" fontId="27" fillId="0" borderId="18" xfId="0" applyNumberFormat="1" applyFont="1" applyFill="1" applyBorder="1" applyAlignment="1">
      <alignment horizontal="right" vertical="center"/>
    </xf>
    <xf numFmtId="167" fontId="27" fillId="0" borderId="19" xfId="0" applyNumberFormat="1" applyFont="1" applyFill="1" applyBorder="1" applyAlignment="1">
      <alignment horizontal="right" vertical="center"/>
    </xf>
    <xf numFmtId="167" fontId="27" fillId="0" borderId="15" xfId="0" applyNumberFormat="1" applyFont="1" applyFill="1" applyBorder="1" applyAlignment="1">
      <alignment horizontal="right" vertical="center" wrapText="1"/>
    </xf>
    <xf numFmtId="167" fontId="27" fillId="0" borderId="13" xfId="0" applyNumberFormat="1" applyFont="1" applyFill="1" applyBorder="1" applyAlignment="1">
      <alignment horizontal="right" vertical="center"/>
    </xf>
    <xf numFmtId="167" fontId="27" fillId="0" borderId="14" xfId="0" applyNumberFormat="1" applyFont="1" applyFill="1" applyBorder="1" applyAlignment="1">
      <alignment horizontal="right" vertical="center" wrapText="1"/>
    </xf>
    <xf numFmtId="0" fontId="27" fillId="0" borderId="0" xfId="0" applyNumberFormat="1" applyFont="1" applyFill="1" applyBorder="1" applyAlignment="1">
      <alignment horizontal="center" vertical="center"/>
    </xf>
    <xf numFmtId="0" fontId="27" fillId="0" borderId="0" xfId="0" applyFont="1" applyFill="1" applyBorder="1" applyAlignment="1">
      <alignment horizontal="center" vertical="center" wrapText="1"/>
    </xf>
    <xf numFmtId="49" fontId="27" fillId="0" borderId="0" xfId="0" applyNumberFormat="1" applyFont="1" applyFill="1" applyBorder="1" applyAlignment="1">
      <alignment horizontal="right" vertical="center"/>
    </xf>
    <xf numFmtId="0" fontId="55" fillId="0" borderId="0" xfId="0" applyFont="1" applyFill="1" applyAlignment="1">
      <alignment vertical="center" wrapText="1"/>
    </xf>
    <xf numFmtId="0" fontId="56" fillId="0" borderId="0" xfId="0" applyFont="1" applyFill="1" applyAlignment="1"/>
    <xf numFmtId="0" fontId="0" fillId="0" borderId="4" xfId="0" applyBorder="1" applyAlignment="1">
      <alignment horizontal="left"/>
    </xf>
    <xf numFmtId="0" fontId="27" fillId="0" borderId="4" xfId="0" applyFont="1" applyBorder="1" applyAlignment="1">
      <alignment horizontal="right" vertical="center" wrapText="1"/>
    </xf>
    <xf numFmtId="175" fontId="27" fillId="0" borderId="4" xfId="0" quotePrefix="1" applyNumberFormat="1" applyFont="1" applyBorder="1" applyAlignment="1">
      <alignment horizontal="left" vertical="center" wrapText="1"/>
    </xf>
    <xf numFmtId="0" fontId="0" fillId="0" borderId="4" xfId="0" applyBorder="1" applyAlignment="1"/>
    <xf numFmtId="175" fontId="27" fillId="0" borderId="4" xfId="0" applyNumberFormat="1" applyFont="1" applyBorder="1" applyAlignment="1">
      <alignment horizontal="left" vertical="center" wrapText="1"/>
    </xf>
    <xf numFmtId="0" fontId="28" fillId="2" borderId="0" xfId="0" applyFont="1" applyFill="1" applyBorder="1" applyAlignment="1">
      <alignment horizontal="right" vertical="center"/>
    </xf>
    <xf numFmtId="0" fontId="55" fillId="2" borderId="0" xfId="0" applyFont="1" applyFill="1"/>
    <xf numFmtId="0" fontId="14" fillId="0" borderId="0" xfId="0" applyFont="1" applyAlignment="1">
      <alignment vertical="top"/>
    </xf>
    <xf numFmtId="0" fontId="62" fillId="2" borderId="0" xfId="0" applyFont="1" applyFill="1" applyAlignment="1">
      <alignment vertical="center"/>
    </xf>
    <xf numFmtId="0" fontId="32" fillId="2" borderId="0" xfId="0" applyFont="1" applyFill="1" applyBorder="1" applyAlignment="1">
      <alignment vertical="center"/>
    </xf>
    <xf numFmtId="167" fontId="32" fillId="2" borderId="0" xfId="0" applyNumberFormat="1" applyFont="1" applyFill="1" applyBorder="1" applyAlignment="1">
      <alignment horizontal="right" vertical="center"/>
    </xf>
    <xf numFmtId="0" fontId="6" fillId="2" borderId="0" xfId="0" applyFont="1" applyFill="1"/>
    <xf numFmtId="176" fontId="28" fillId="2" borderId="0" xfId="0" applyNumberFormat="1" applyFont="1" applyFill="1" applyAlignment="1">
      <alignment horizontal="right" vertical="center"/>
    </xf>
    <xf numFmtId="169" fontId="27" fillId="2" borderId="0" xfId="0" applyNumberFormat="1" applyFont="1" applyFill="1" applyBorder="1" applyAlignment="1">
      <alignment horizontal="right" vertical="center"/>
    </xf>
    <xf numFmtId="176" fontId="28" fillId="2" borderId="0" xfId="0" applyNumberFormat="1" applyFont="1" applyFill="1" applyBorder="1" applyAlignment="1">
      <alignment horizontal="right" vertical="center"/>
    </xf>
    <xf numFmtId="176" fontId="27" fillId="2" borderId="0" xfId="0" applyNumberFormat="1" applyFont="1" applyFill="1" applyBorder="1" applyAlignment="1">
      <alignment horizontal="right" vertical="center"/>
    </xf>
    <xf numFmtId="166" fontId="27" fillId="2" borderId="0" xfId="0" applyNumberFormat="1" applyFont="1" applyFill="1" applyAlignment="1">
      <alignment horizontal="right" vertical="center"/>
    </xf>
    <xf numFmtId="0" fontId="55" fillId="2" borderId="4" xfId="0" applyFont="1" applyFill="1" applyBorder="1" applyAlignment="1">
      <alignment vertical="center"/>
    </xf>
    <xf numFmtId="0" fontId="56" fillId="2" borderId="4" xfId="0" applyFont="1" applyFill="1" applyBorder="1" applyAlignment="1">
      <alignment horizontal="right" vertical="center"/>
    </xf>
    <xf numFmtId="9" fontId="27" fillId="2" borderId="4" xfId="0" applyNumberFormat="1" applyFont="1" applyFill="1" applyBorder="1" applyAlignment="1">
      <alignment horizontal="right" vertical="center"/>
    </xf>
    <xf numFmtId="0" fontId="44" fillId="2" borderId="0" xfId="1" applyFont="1" applyFill="1" applyAlignment="1">
      <alignment vertical="justify"/>
    </xf>
    <xf numFmtId="0" fontId="44" fillId="2" borderId="0" xfId="1" applyFont="1" applyFill="1" applyAlignment="1">
      <alignment horizontal="justify" vertical="justify"/>
    </xf>
    <xf numFmtId="0" fontId="41" fillId="2" borderId="0" xfId="0" applyFont="1" applyFill="1"/>
    <xf numFmtId="0" fontId="55" fillId="0" borderId="0" xfId="0" applyFont="1" applyBorder="1" applyAlignment="1"/>
    <xf numFmtId="0" fontId="27" fillId="0" borderId="0" xfId="0" applyFont="1" applyAlignment="1">
      <alignment vertical="center"/>
    </xf>
    <xf numFmtId="0" fontId="27" fillId="0" borderId="4" xfId="0" applyFont="1" applyBorder="1" applyAlignment="1">
      <alignment vertical="center" wrapText="1"/>
    </xf>
    <xf numFmtId="0" fontId="27" fillId="0" borderId="0" xfId="0" applyFont="1" applyBorder="1" applyAlignment="1">
      <alignment vertical="center" wrapText="1"/>
    </xf>
    <xf numFmtId="0" fontId="27" fillId="0" borderId="0" xfId="0" applyFont="1" applyAlignment="1"/>
    <xf numFmtId="0" fontId="27" fillId="2" borderId="0" xfId="0" applyFont="1" applyFill="1" applyAlignment="1"/>
    <xf numFmtId="0" fontId="27" fillId="0" borderId="0" xfId="0" applyFont="1" applyAlignment="1">
      <alignment horizontal="left"/>
    </xf>
    <xf numFmtId="0" fontId="27" fillId="0" borderId="0" xfId="0" applyFont="1" applyBorder="1" applyAlignment="1"/>
    <xf numFmtId="0" fontId="27" fillId="0" borderId="4" xfId="0" applyFont="1" applyBorder="1" applyAlignment="1"/>
    <xf numFmtId="0" fontId="27" fillId="0" borderId="0" xfId="0" applyFont="1" applyBorder="1" applyAlignment="1">
      <alignment vertical="center"/>
    </xf>
    <xf numFmtId="0" fontId="44" fillId="0" borderId="0" xfId="0" applyFont="1" applyAlignment="1">
      <alignment horizontal="left" vertical="center"/>
    </xf>
    <xf numFmtId="0" fontId="27" fillId="0" borderId="4" xfId="0" applyFont="1" applyBorder="1" applyAlignment="1">
      <alignment vertical="center" wrapText="1"/>
    </xf>
    <xf numFmtId="0" fontId="14" fillId="0" borderId="0" xfId="0" applyFont="1" applyAlignment="1">
      <alignment horizontal="left" vertical="center" wrapText="1"/>
    </xf>
    <xf numFmtId="0" fontId="44" fillId="0" borderId="0" xfId="0" applyFont="1" applyAlignment="1">
      <alignment horizontal="left"/>
    </xf>
    <xf numFmtId="0" fontId="27" fillId="0" borderId="4" xfId="0" applyFont="1" applyBorder="1" applyAlignment="1">
      <alignment vertical="center"/>
    </xf>
    <xf numFmtId="0" fontId="56" fillId="0" borderId="0" xfId="0" applyFont="1" applyFill="1" applyBorder="1" applyAlignment="1">
      <alignment horizontal="right" vertical="center"/>
    </xf>
    <xf numFmtId="0" fontId="27" fillId="0" borderId="0" xfId="0" applyFont="1" applyAlignment="1">
      <alignment wrapText="1"/>
    </xf>
    <xf numFmtId="0" fontId="33" fillId="0" borderId="0" xfId="0" applyFont="1" applyBorder="1" applyAlignment="1">
      <alignment vertical="center"/>
    </xf>
    <xf numFmtId="177" fontId="44" fillId="0" borderId="0" xfId="0" applyNumberFormat="1" applyFont="1" applyFill="1" applyBorder="1" applyAlignment="1"/>
    <xf numFmtId="177" fontId="14" fillId="0" borderId="0" xfId="0" applyNumberFormat="1" applyFont="1" applyFill="1" applyBorder="1"/>
    <xf numFmtId="177" fontId="44" fillId="0" borderId="0" xfId="0" applyNumberFormat="1" applyFont="1" applyFill="1" applyAlignment="1"/>
    <xf numFmtId="177" fontId="14" fillId="0" borderId="0" xfId="0" applyNumberFormat="1" applyFont="1" applyFill="1" applyAlignment="1"/>
    <xf numFmtId="175" fontId="27" fillId="0" borderId="0" xfId="0" applyNumberFormat="1" applyFont="1" applyBorder="1" applyAlignment="1">
      <alignment horizontal="left" vertical="center" wrapText="1"/>
    </xf>
    <xf numFmtId="0" fontId="14" fillId="2" borderId="0" xfId="0" applyFont="1" applyFill="1" applyAlignment="1">
      <alignment vertical="center"/>
    </xf>
    <xf numFmtId="0" fontId="28" fillId="0" borderId="4" xfId="0" applyFont="1" applyBorder="1" applyAlignment="1">
      <alignment horizontal="right" vertical="center"/>
    </xf>
    <xf numFmtId="0" fontId="15" fillId="2" borderId="0" xfId="0" applyFont="1" applyFill="1" applyAlignment="1"/>
    <xf numFmtId="0" fontId="15" fillId="2" borderId="0" xfId="0" applyFont="1" applyFill="1" applyAlignment="1">
      <alignment horizontal="left"/>
    </xf>
    <xf numFmtId="0" fontId="27" fillId="0" borderId="0" xfId="0" applyFont="1" applyBorder="1" applyAlignment="1">
      <alignment vertical="center"/>
    </xf>
    <xf numFmtId="0" fontId="55" fillId="0" borderId="4" xfId="0" applyFont="1" applyBorder="1" applyAlignment="1"/>
    <xf numFmtId="0" fontId="27" fillId="0" borderId="0" xfId="0" applyFont="1" applyBorder="1" applyAlignment="1">
      <alignment vertical="center" wrapText="1"/>
    </xf>
    <xf numFmtId="0" fontId="27" fillId="0" borderId="0" xfId="0" applyFont="1" applyAlignment="1">
      <alignment vertical="center" wrapText="1"/>
    </xf>
    <xf numFmtId="0" fontId="27" fillId="0" borderId="0" xfId="0" applyFont="1" applyAlignment="1">
      <alignment vertical="center"/>
    </xf>
    <xf numFmtId="0" fontId="27" fillId="0" borderId="4" xfId="0" applyFont="1" applyBorder="1" applyAlignment="1">
      <alignment vertical="center" wrapText="1"/>
    </xf>
    <xf numFmtId="0" fontId="55" fillId="0" borderId="0" xfId="0" applyFont="1" applyAlignment="1">
      <alignment vertical="center" wrapText="1"/>
    </xf>
    <xf numFmtId="0" fontId="14" fillId="0" borderId="0" xfId="0" applyFont="1" applyAlignment="1">
      <alignment horizontal="left" vertical="top"/>
    </xf>
    <xf numFmtId="0" fontId="27" fillId="0" borderId="4" xfId="0" applyFont="1" applyBorder="1" applyAlignment="1">
      <alignment vertical="center"/>
    </xf>
    <xf numFmtId="0" fontId="55" fillId="0" borderId="0" xfId="0" applyFont="1" applyAlignment="1">
      <alignment vertical="center"/>
    </xf>
    <xf numFmtId="0" fontId="28" fillId="0" borderId="0" xfId="0" applyFont="1" applyAlignment="1">
      <alignment vertical="center"/>
    </xf>
    <xf numFmtId="0" fontId="55" fillId="0" borderId="0" xfId="0" applyFont="1" applyAlignment="1">
      <alignment horizontal="right" vertical="center" wrapText="1"/>
    </xf>
    <xf numFmtId="0" fontId="55" fillId="0" borderId="0" xfId="0" applyFont="1" applyFill="1" applyAlignment="1">
      <alignment horizontal="right" vertical="center" wrapText="1"/>
    </xf>
    <xf numFmtId="0" fontId="56" fillId="0" borderId="0" xfId="0" applyFont="1" applyAlignment="1">
      <alignment vertical="center" wrapText="1"/>
    </xf>
    <xf numFmtId="0" fontId="55" fillId="0" borderId="0" xfId="0" applyFont="1" applyBorder="1" applyAlignment="1">
      <alignment vertical="center" wrapText="1"/>
    </xf>
    <xf numFmtId="0" fontId="44" fillId="0" borderId="0" xfId="0" applyFont="1" applyAlignment="1">
      <alignment horizontal="left" vertical="center" wrapText="1"/>
    </xf>
    <xf numFmtId="0" fontId="27" fillId="0" borderId="0" xfId="0" applyFont="1" applyAlignment="1">
      <alignment horizontal="left" vertical="center" wrapText="1"/>
    </xf>
    <xf numFmtId="0" fontId="27" fillId="0" borderId="0" xfId="0" applyFont="1" applyBorder="1" applyAlignment="1">
      <alignment vertical="center"/>
    </xf>
    <xf numFmtId="0" fontId="27" fillId="0" borderId="0" xfId="0" applyFont="1" applyAlignment="1">
      <alignment vertical="center" wrapText="1"/>
    </xf>
    <xf numFmtId="0" fontId="27" fillId="0" borderId="0" xfId="0" applyFont="1" applyAlignment="1">
      <alignment vertical="center"/>
    </xf>
    <xf numFmtId="0" fontId="27" fillId="0" borderId="4" xfId="0" applyFont="1" applyBorder="1" applyAlignment="1">
      <alignment vertical="center" wrapText="1"/>
    </xf>
    <xf numFmtId="0" fontId="27" fillId="0" borderId="0" xfId="0" applyFont="1" applyBorder="1" applyAlignment="1">
      <alignment vertical="center" wrapText="1"/>
    </xf>
    <xf numFmtId="0" fontId="55" fillId="0" borderId="0" xfId="0" applyFont="1" applyAlignment="1">
      <alignment horizontal="right" wrapText="1"/>
    </xf>
    <xf numFmtId="0" fontId="27" fillId="0" borderId="4" xfId="0" applyFont="1" applyBorder="1" applyAlignment="1">
      <alignment vertical="center"/>
    </xf>
    <xf numFmtId="0" fontId="55" fillId="0" borderId="0" xfId="0" applyFont="1" applyAlignment="1">
      <alignment horizontal="left" vertical="center" wrapText="1"/>
    </xf>
    <xf numFmtId="0" fontId="55" fillId="0" borderId="0" xfId="0" applyFont="1" applyBorder="1" applyAlignment="1">
      <alignment horizontal="left" vertical="center" wrapText="1"/>
    </xf>
    <xf numFmtId="0" fontId="14" fillId="0" borderId="0" xfId="0" applyFont="1" applyAlignment="1">
      <alignment vertical="center" wrapText="1"/>
    </xf>
    <xf numFmtId="0" fontId="55" fillId="0" borderId="0" xfId="0" applyFont="1" applyFill="1" applyAlignment="1">
      <alignment horizontal="right" vertical="center" wrapText="1"/>
    </xf>
    <xf numFmtId="0" fontId="55" fillId="0" borderId="0" xfId="0" applyFont="1" applyAlignment="1">
      <alignment horizontal="right" vertical="center" wrapText="1"/>
    </xf>
    <xf numFmtId="0" fontId="55" fillId="0" borderId="0" xfId="0" applyFont="1" applyBorder="1" applyAlignment="1">
      <alignment horizontal="right" vertical="center" wrapText="1"/>
    </xf>
    <xf numFmtId="167" fontId="55" fillId="2" borderId="3" xfId="0" applyNumberFormat="1" applyFont="1" applyFill="1" applyBorder="1" applyAlignment="1">
      <alignment horizontal="right" vertical="center"/>
    </xf>
    <xf numFmtId="0" fontId="55" fillId="0" borderId="4" xfId="0" applyFont="1" applyBorder="1" applyAlignment="1">
      <alignment horizontal="right" wrapText="1"/>
    </xf>
    <xf numFmtId="0" fontId="55" fillId="0" borderId="4" xfId="0" applyFont="1" applyFill="1" applyBorder="1" applyAlignment="1">
      <alignment wrapText="1"/>
    </xf>
    <xf numFmtId="0" fontId="55" fillId="0" borderId="4" xfId="0" applyFont="1" applyFill="1" applyBorder="1" applyAlignment="1">
      <alignment horizontal="right" wrapText="1"/>
    </xf>
    <xf numFmtId="0" fontId="14" fillId="0" borderId="5" xfId="0" applyFont="1" applyBorder="1"/>
    <xf numFmtId="167" fontId="27" fillId="0" borderId="5" xfId="0" applyNumberFormat="1" applyFont="1" applyFill="1" applyBorder="1" applyAlignment="1">
      <alignment vertical="center"/>
    </xf>
    <xf numFmtId="0" fontId="55" fillId="0" borderId="4" xfId="0" applyFont="1" applyBorder="1" applyAlignment="1">
      <alignment horizontal="right" vertical="center" wrapText="1"/>
    </xf>
    <xf numFmtId="0" fontId="55" fillId="0" borderId="4" xfId="0" applyFont="1" applyFill="1" applyBorder="1" applyAlignment="1">
      <alignment vertical="center" wrapText="1"/>
    </xf>
    <xf numFmtId="0" fontId="55" fillId="0" borderId="4" xfId="0" applyFont="1" applyFill="1" applyBorder="1" applyAlignment="1">
      <alignment horizontal="right" vertical="center" wrapText="1"/>
    </xf>
    <xf numFmtId="0" fontId="44" fillId="2" borderId="0" xfId="0" applyFont="1" applyFill="1"/>
    <xf numFmtId="0" fontId="29" fillId="2" borderId="0" xfId="0" applyFont="1" applyFill="1" applyAlignment="1">
      <alignment vertical="center"/>
    </xf>
    <xf numFmtId="0" fontId="35" fillId="0" borderId="0" xfId="0" applyFont="1" applyBorder="1" applyAlignment="1">
      <alignment vertical="center"/>
    </xf>
    <xf numFmtId="0" fontId="29" fillId="0" borderId="0" xfId="0" applyFont="1" applyAlignment="1">
      <alignment vertical="center" wrapText="1"/>
    </xf>
    <xf numFmtId="167" fontId="55" fillId="2" borderId="0" xfId="0" applyNumberFormat="1" applyFont="1" applyFill="1" applyBorder="1" applyAlignment="1">
      <alignment vertical="center"/>
    </xf>
    <xf numFmtId="0" fontId="53" fillId="2" borderId="0" xfId="0" applyNumberFormat="1" applyFont="1" applyFill="1"/>
    <xf numFmtId="0" fontId="44" fillId="2" borderId="0" xfId="0" quotePrefix="1" applyNumberFormat="1" applyFont="1" applyFill="1"/>
    <xf numFmtId="0" fontId="51" fillId="2" borderId="0" xfId="0" applyNumberFormat="1" applyFont="1" applyFill="1"/>
    <xf numFmtId="0" fontId="44" fillId="2" borderId="0" xfId="0" applyNumberFormat="1" applyFont="1" applyFill="1"/>
    <xf numFmtId="0" fontId="41" fillId="2" borderId="0" xfId="0" applyNumberFormat="1" applyFont="1" applyFill="1"/>
    <xf numFmtId="0" fontId="44" fillId="2" borderId="0" xfId="0" quotePrefix="1" applyNumberFormat="1" applyFont="1" applyFill="1" applyAlignment="1">
      <alignment wrapText="1"/>
    </xf>
    <xf numFmtId="0" fontId="14" fillId="2" borderId="0" xfId="0" applyFont="1" applyFill="1" applyAlignment="1">
      <alignment vertical="top" wrapText="1"/>
    </xf>
    <xf numFmtId="0" fontId="14" fillId="2" borderId="0" xfId="0" applyFont="1" applyFill="1" applyAlignment="1">
      <alignment vertical="top"/>
    </xf>
    <xf numFmtId="0" fontId="14" fillId="2" borderId="0" xfId="0" applyFont="1" applyFill="1" applyAlignment="1">
      <alignment vertical="center" wrapText="1"/>
    </xf>
    <xf numFmtId="0" fontId="54" fillId="0" borderId="0" xfId="0" applyFont="1" applyBorder="1"/>
    <xf numFmtId="0" fontId="27" fillId="2" borderId="0" xfId="0" applyFont="1" applyFill="1" applyBorder="1" applyAlignment="1">
      <alignment horizontal="left" vertical="center" wrapText="1" indent="1"/>
    </xf>
    <xf numFmtId="0" fontId="27" fillId="2" borderId="0" xfId="0" applyFont="1" applyFill="1" applyBorder="1" applyAlignment="1">
      <alignment horizontal="left" vertical="center" indent="1"/>
    </xf>
    <xf numFmtId="0" fontId="14" fillId="0" borderId="4" xfId="0" applyFont="1" applyBorder="1" applyAlignment="1">
      <alignment vertical="center"/>
    </xf>
    <xf numFmtId="167" fontId="14" fillId="0" borderId="4" xfId="0" applyNumberFormat="1" applyFont="1" applyFill="1" applyBorder="1" applyAlignment="1">
      <alignment horizontal="right" vertical="center"/>
    </xf>
    <xf numFmtId="16" fontId="27" fillId="0" borderId="3" xfId="0" quotePrefix="1" applyNumberFormat="1" applyFont="1" applyBorder="1" applyAlignment="1">
      <alignment vertical="center"/>
    </xf>
    <xf numFmtId="16" fontId="56" fillId="0" borderId="0" xfId="0" quotePrefix="1" applyNumberFormat="1" applyFont="1" applyBorder="1" applyAlignment="1">
      <alignment horizontal="right" vertical="center"/>
    </xf>
    <xf numFmtId="0" fontId="56" fillId="0" borderId="0" xfId="0" quotePrefix="1" applyNumberFormat="1" applyFont="1" applyBorder="1" applyAlignment="1">
      <alignment horizontal="right" vertical="center"/>
    </xf>
    <xf numFmtId="0" fontId="27" fillId="0" borderId="0" xfId="0" applyFont="1" applyAlignment="1">
      <alignment horizontal="right"/>
    </xf>
    <xf numFmtId="0" fontId="15" fillId="0" borderId="4" xfId="0" applyFont="1" applyBorder="1" applyAlignment="1">
      <alignment horizontal="left"/>
    </xf>
    <xf numFmtId="3" fontId="15" fillId="0" borderId="0" xfId="0" applyNumberFormat="1" applyFont="1" applyBorder="1" applyAlignment="1">
      <alignment horizontal="right" vertical="center"/>
    </xf>
    <xf numFmtId="0" fontId="15" fillId="0" borderId="0" xfId="0" applyFont="1" applyAlignment="1">
      <alignment vertical="center"/>
    </xf>
    <xf numFmtId="164" fontId="27" fillId="0" borderId="5" xfId="0" applyNumberFormat="1" applyFont="1" applyFill="1" applyBorder="1" applyAlignment="1">
      <alignment horizontal="right" vertical="center"/>
    </xf>
    <xf numFmtId="0" fontId="14" fillId="0" borderId="4" xfId="0" quotePrefix="1" applyFont="1" applyBorder="1"/>
    <xf numFmtId="16" fontId="29" fillId="0" borderId="0" xfId="0" quotePrefix="1" applyNumberFormat="1" applyFont="1" applyBorder="1" applyAlignment="1">
      <alignment horizontal="left" vertical="center"/>
    </xf>
    <xf numFmtId="167" fontId="27" fillId="0" borderId="0" xfId="0" applyNumberFormat="1" applyFont="1" applyFill="1" applyAlignment="1">
      <alignment horizontal="left" vertical="top"/>
    </xf>
    <xf numFmtId="0" fontId="4" fillId="0" borderId="0" xfId="0" applyFont="1" applyAlignment="1">
      <alignment horizontal="left" vertical="top"/>
    </xf>
    <xf numFmtId="0" fontId="0" fillId="0" borderId="0" xfId="0" applyAlignment="1">
      <alignment horizontal="left" vertical="top"/>
    </xf>
    <xf numFmtId="0" fontId="56" fillId="0" borderId="4" xfId="0" applyFont="1" applyFill="1" applyBorder="1" applyAlignment="1">
      <alignment horizontal="right" vertical="center" wrapText="1"/>
    </xf>
    <xf numFmtId="0" fontId="27" fillId="0" borderId="4" xfId="0" applyFont="1" applyFill="1" applyBorder="1" applyAlignment="1">
      <alignment horizontal="right" vertical="center" wrapText="1"/>
    </xf>
    <xf numFmtId="0" fontId="48" fillId="2" borderId="0" xfId="0" applyFont="1" applyFill="1"/>
    <xf numFmtId="0" fontId="55" fillId="0" borderId="0" xfId="0" applyFont="1" applyFill="1" applyAlignment="1">
      <alignment wrapText="1"/>
    </xf>
    <xf numFmtId="0" fontId="55" fillId="0" borderId="3" xfId="0" applyFont="1" applyBorder="1" applyAlignment="1">
      <alignment horizontal="right" wrapText="1"/>
    </xf>
    <xf numFmtId="0" fontId="55" fillId="0" borderId="3" xfId="0" applyFont="1" applyFill="1" applyBorder="1" applyAlignment="1">
      <alignment horizontal="right" wrapText="1"/>
    </xf>
    <xf numFmtId="0" fontId="24" fillId="0" borderId="4" xfId="0" applyFont="1" applyBorder="1"/>
    <xf numFmtId="9" fontId="14" fillId="0" borderId="0" xfId="11" applyNumberFormat="1" applyFont="1"/>
    <xf numFmtId="0" fontId="27" fillId="0" borderId="0" xfId="0" applyFont="1" applyFill="1" applyAlignment="1">
      <alignment horizontal="right" vertical="center"/>
    </xf>
    <xf numFmtId="169" fontId="27" fillId="0" borderId="0" xfId="0" applyNumberFormat="1" applyFont="1" applyFill="1" applyAlignment="1">
      <alignment horizontal="right" vertical="center"/>
    </xf>
    <xf numFmtId="0" fontId="27" fillId="0" borderId="4" xfId="0" applyFont="1" applyFill="1" applyBorder="1" applyAlignment="1">
      <alignment horizontal="right" vertical="center"/>
    </xf>
    <xf numFmtId="9" fontId="14" fillId="0" borderId="4" xfId="11" applyNumberFormat="1" applyFont="1" applyBorder="1"/>
    <xf numFmtId="0" fontId="55" fillId="0" borderId="0" xfId="0" applyFont="1" applyFill="1" applyBorder="1" applyAlignment="1">
      <alignment horizontal="right" wrapText="1"/>
    </xf>
    <xf numFmtId="167" fontId="55" fillId="5" borderId="0" xfId="0" applyNumberFormat="1" applyFont="1" applyFill="1" applyAlignment="1">
      <alignment horizontal="right" vertical="center"/>
    </xf>
    <xf numFmtId="167" fontId="55" fillId="5" borderId="6" xfId="0" applyNumberFormat="1" applyFont="1" applyFill="1" applyBorder="1" applyAlignment="1">
      <alignment horizontal="right" vertical="center"/>
    </xf>
    <xf numFmtId="167" fontId="55" fillId="5" borderId="8" xfId="0" applyNumberFormat="1" applyFont="1" applyFill="1" applyBorder="1" applyAlignment="1">
      <alignment horizontal="right" vertical="center"/>
    </xf>
    <xf numFmtId="167" fontId="55" fillId="5" borderId="11" xfId="0" applyNumberFormat="1" applyFont="1" applyFill="1" applyBorder="1" applyAlignment="1">
      <alignment horizontal="right" vertical="center"/>
    </xf>
    <xf numFmtId="167" fontId="55" fillId="5" borderId="0" xfId="0" applyNumberFormat="1" applyFont="1" applyFill="1" applyBorder="1" applyAlignment="1">
      <alignment horizontal="right" vertical="center"/>
    </xf>
    <xf numFmtId="167" fontId="55" fillId="5" borderId="4" xfId="0" applyNumberFormat="1" applyFont="1" applyFill="1" applyBorder="1" applyAlignment="1">
      <alignment horizontal="right" vertical="center"/>
    </xf>
    <xf numFmtId="167" fontId="55" fillId="5" borderId="0" xfId="0" applyNumberFormat="1" applyFont="1" applyFill="1" applyAlignment="1">
      <alignment vertical="center"/>
    </xf>
    <xf numFmtId="167" fontId="55" fillId="5" borderId="5" xfId="0" applyNumberFormat="1" applyFont="1" applyFill="1" applyBorder="1" applyAlignment="1">
      <alignment horizontal="right" vertical="center"/>
    </xf>
    <xf numFmtId="167" fontId="55" fillId="5" borderId="0" xfId="0" applyNumberFormat="1" applyFont="1" applyFill="1" applyBorder="1" applyAlignment="1">
      <alignment vertical="center"/>
    </xf>
    <xf numFmtId="167" fontId="27" fillId="0" borderId="20" xfId="0" applyNumberFormat="1" applyFont="1" applyFill="1" applyBorder="1" applyAlignment="1">
      <alignment horizontal="right" vertical="center"/>
    </xf>
    <xf numFmtId="167" fontId="27" fillId="0" borderId="20" xfId="0" applyNumberFormat="1" applyFont="1" applyBorder="1" applyAlignment="1">
      <alignment horizontal="right" vertical="center"/>
    </xf>
    <xf numFmtId="167" fontId="55" fillId="5" borderId="20" xfId="0" applyNumberFormat="1" applyFont="1" applyFill="1" applyBorder="1" applyAlignment="1">
      <alignment vertical="center"/>
    </xf>
    <xf numFmtId="167" fontId="55" fillId="5" borderId="4" xfId="0" applyNumberFormat="1" applyFont="1" applyFill="1" applyBorder="1" applyAlignment="1">
      <alignment vertical="center"/>
    </xf>
    <xf numFmtId="167" fontId="55" fillId="5" borderId="6" xfId="0" applyNumberFormat="1" applyFont="1" applyFill="1" applyBorder="1" applyAlignment="1">
      <alignment vertical="center"/>
    </xf>
    <xf numFmtId="167" fontId="55" fillId="5" borderId="8" xfId="0" applyNumberFormat="1" applyFont="1" applyFill="1" applyBorder="1" applyAlignment="1">
      <alignment vertical="center"/>
    </xf>
    <xf numFmtId="167" fontId="55" fillId="5" borderId="11" xfId="0" applyNumberFormat="1" applyFont="1" applyFill="1" applyBorder="1" applyAlignment="1">
      <alignment vertical="center"/>
    </xf>
    <xf numFmtId="9" fontId="55" fillId="5" borderId="0" xfId="0" applyNumberFormat="1" applyFont="1" applyFill="1"/>
    <xf numFmtId="9" fontId="55" fillId="5" borderId="4" xfId="0" applyNumberFormat="1" applyFont="1" applyFill="1" applyBorder="1"/>
    <xf numFmtId="0" fontId="14" fillId="0" borderId="20" xfId="0" applyFont="1" applyBorder="1"/>
    <xf numFmtId="0" fontId="55" fillId="5" borderId="4" xfId="0" applyFont="1" applyFill="1" applyBorder="1" applyAlignment="1">
      <alignment horizontal="right" vertical="center"/>
    </xf>
    <xf numFmtId="167" fontId="55" fillId="5" borderId="5" xfId="0" applyNumberFormat="1" applyFont="1" applyFill="1" applyBorder="1" applyAlignment="1">
      <alignment vertical="center"/>
    </xf>
    <xf numFmtId="166" fontId="55" fillId="5" borderId="0" xfId="0" applyNumberFormat="1" applyFont="1" applyFill="1" applyAlignment="1">
      <alignment horizontal="right" vertical="center"/>
    </xf>
    <xf numFmtId="166" fontId="55" fillId="5" borderId="4" xfId="0" applyNumberFormat="1" applyFont="1" applyFill="1" applyBorder="1" applyAlignment="1">
      <alignment horizontal="right" vertical="center"/>
    </xf>
    <xf numFmtId="0" fontId="55" fillId="5" borderId="0" xfId="0" applyFont="1" applyFill="1" applyAlignment="1">
      <alignment horizontal="center" vertical="center"/>
    </xf>
    <xf numFmtId="169" fontId="55" fillId="5" borderId="0" xfId="0" applyNumberFormat="1" applyFont="1" applyFill="1" applyAlignment="1">
      <alignment horizontal="right" vertical="center"/>
    </xf>
    <xf numFmtId="0" fontId="55" fillId="5" borderId="0" xfId="0" applyFont="1" applyFill="1" applyAlignment="1">
      <alignment horizontal="right" vertical="center"/>
    </xf>
    <xf numFmtId="169" fontId="55" fillId="5" borderId="4" xfId="0" applyNumberFormat="1" applyFont="1" applyFill="1" applyBorder="1" applyAlignment="1">
      <alignment horizontal="right" vertical="center"/>
    </xf>
    <xf numFmtId="0" fontId="55" fillId="5" borderId="0" xfId="0" applyFont="1" applyFill="1" applyAlignment="1">
      <alignment vertical="center"/>
    </xf>
    <xf numFmtId="167" fontId="15" fillId="3" borderId="4" xfId="0" applyNumberFormat="1" applyFont="1" applyFill="1" applyBorder="1" applyAlignment="1">
      <alignment horizontal="right" vertical="center"/>
    </xf>
    <xf numFmtId="9" fontId="55" fillId="5" borderId="0" xfId="0" applyNumberFormat="1" applyFont="1" applyFill="1" applyBorder="1" applyAlignment="1">
      <alignment horizontal="right" vertical="center"/>
    </xf>
    <xf numFmtId="9" fontId="55" fillId="5" borderId="4" xfId="0" applyNumberFormat="1" applyFont="1" applyFill="1" applyBorder="1" applyAlignment="1">
      <alignment horizontal="right" vertical="center"/>
    </xf>
    <xf numFmtId="9" fontId="55" fillId="5" borderId="0" xfId="0" applyNumberFormat="1" applyFont="1" applyFill="1" applyAlignment="1">
      <alignment vertical="center"/>
    </xf>
    <xf numFmtId="9" fontId="55" fillId="5" borderId="0" xfId="0" applyNumberFormat="1" applyFont="1" applyFill="1" applyAlignment="1">
      <alignment horizontal="right" vertical="center"/>
    </xf>
    <xf numFmtId="9" fontId="55" fillId="5" borderId="0" xfId="0" quotePrefix="1" applyNumberFormat="1" applyFont="1" applyFill="1" applyBorder="1" applyAlignment="1">
      <alignment horizontal="right" vertical="center"/>
    </xf>
    <xf numFmtId="9" fontId="55" fillId="5" borderId="0" xfId="0" quotePrefix="1" applyNumberFormat="1" applyFont="1" applyFill="1" applyAlignment="1">
      <alignment horizontal="right" vertical="center"/>
    </xf>
    <xf numFmtId="9" fontId="55" fillId="5" borderId="4" xfId="0" quotePrefix="1" applyNumberFormat="1" applyFont="1" applyFill="1" applyBorder="1" applyAlignment="1">
      <alignment horizontal="right" vertical="center"/>
    </xf>
    <xf numFmtId="167" fontId="56" fillId="5" borderId="0" xfId="0" applyNumberFormat="1" applyFont="1" applyFill="1" applyAlignment="1">
      <alignment horizontal="right" vertical="center"/>
    </xf>
    <xf numFmtId="0" fontId="27" fillId="5" borderId="0" xfId="0" applyFont="1" applyFill="1" applyAlignment="1">
      <alignment vertical="center"/>
    </xf>
    <xf numFmtId="173" fontId="55" fillId="5" borderId="4" xfId="0" applyNumberFormat="1" applyFont="1" applyFill="1" applyBorder="1" applyAlignment="1">
      <alignment horizontal="right" vertical="center"/>
    </xf>
    <xf numFmtId="167" fontId="27" fillId="0" borderId="21" xfId="0" applyNumberFormat="1" applyFont="1" applyFill="1" applyBorder="1" applyAlignment="1">
      <alignment horizontal="right" vertical="center"/>
    </xf>
    <xf numFmtId="167" fontId="55" fillId="5" borderId="21" xfId="0" applyNumberFormat="1" applyFont="1" applyFill="1" applyBorder="1" applyAlignment="1">
      <alignment horizontal="right" vertical="center"/>
    </xf>
    <xf numFmtId="167" fontId="56" fillId="5" borderId="0" xfId="0" applyNumberFormat="1" applyFont="1" applyFill="1" applyAlignment="1">
      <alignment vertical="center"/>
    </xf>
    <xf numFmtId="0" fontId="27" fillId="0" borderId="20" xfId="0" applyFont="1" applyBorder="1" applyAlignment="1">
      <alignment horizontal="right" vertical="center"/>
    </xf>
    <xf numFmtId="0" fontId="56" fillId="5" borderId="20" xfId="0" applyFont="1" applyFill="1" applyBorder="1" applyAlignment="1">
      <alignment horizontal="right" vertical="center"/>
    </xf>
    <xf numFmtId="167" fontId="55" fillId="5" borderId="22" xfId="0" applyNumberFormat="1" applyFont="1" applyFill="1" applyBorder="1" applyAlignment="1">
      <alignment horizontal="right" vertical="center"/>
    </xf>
    <xf numFmtId="167" fontId="27" fillId="0" borderId="22" xfId="0" applyNumberFormat="1" applyFont="1" applyFill="1" applyBorder="1" applyAlignment="1">
      <alignment horizontal="right" vertical="center"/>
    </xf>
    <xf numFmtId="167" fontId="55" fillId="5" borderId="20" xfId="0" applyNumberFormat="1" applyFont="1" applyFill="1" applyBorder="1" applyAlignment="1">
      <alignment horizontal="right" vertical="center"/>
    </xf>
    <xf numFmtId="167" fontId="55" fillId="5" borderId="1" xfId="0" applyNumberFormat="1" applyFont="1" applyFill="1" applyBorder="1" applyAlignment="1">
      <alignment horizontal="right" vertical="center"/>
    </xf>
    <xf numFmtId="167" fontId="55" fillId="5" borderId="2" xfId="0" applyNumberFormat="1" applyFont="1" applyFill="1" applyBorder="1" applyAlignment="1">
      <alignment horizontal="right" vertical="center"/>
    </xf>
    <xf numFmtId="168" fontId="27" fillId="0" borderId="20" xfId="0" applyNumberFormat="1" applyFont="1" applyFill="1" applyBorder="1" applyAlignment="1">
      <alignment horizontal="right" vertical="center"/>
    </xf>
    <xf numFmtId="168" fontId="55" fillId="5" borderId="20" xfId="0" applyNumberFormat="1" applyFont="1" applyFill="1" applyBorder="1" applyAlignment="1">
      <alignment horizontal="right" vertical="center"/>
    </xf>
    <xf numFmtId="168" fontId="55" fillId="5" borderId="0" xfId="0" applyNumberFormat="1" applyFont="1" applyFill="1" applyAlignment="1">
      <alignment horizontal="right" vertical="center"/>
    </xf>
    <xf numFmtId="168" fontId="55" fillId="5" borderId="4" xfId="0" applyNumberFormat="1" applyFont="1" applyFill="1" applyBorder="1" applyAlignment="1">
      <alignment horizontal="right" vertical="center"/>
    </xf>
    <xf numFmtId="176" fontId="55" fillId="5" borderId="0" xfId="0" applyNumberFormat="1" applyFont="1" applyFill="1" applyAlignment="1">
      <alignment horizontal="right" vertical="center"/>
    </xf>
    <xf numFmtId="176" fontId="55" fillId="5" borderId="4" xfId="0" applyNumberFormat="1" applyFont="1" applyFill="1" applyBorder="1" applyAlignment="1">
      <alignment horizontal="right" vertical="center"/>
    </xf>
    <xf numFmtId="0" fontId="55" fillId="5" borderId="0" xfId="0" applyFont="1" applyFill="1" applyBorder="1" applyAlignment="1">
      <alignment horizontal="right" vertical="center"/>
    </xf>
    <xf numFmtId="167" fontId="4" fillId="0" borderId="0" xfId="0" applyNumberFormat="1" applyFont="1" applyFill="1"/>
    <xf numFmtId="167" fontId="28" fillId="5" borderId="0" xfId="0" applyNumberFormat="1" applyFont="1" applyFill="1" applyAlignment="1">
      <alignment horizontal="right" vertical="center"/>
    </xf>
    <xf numFmtId="0" fontId="28" fillId="5" borderId="0" xfId="0" applyFont="1" applyFill="1" applyAlignment="1">
      <alignment horizontal="right" vertical="center" wrapText="1"/>
    </xf>
    <xf numFmtId="0" fontId="60" fillId="5" borderId="0" xfId="0" applyFont="1" applyFill="1"/>
    <xf numFmtId="176" fontId="55" fillId="5" borderId="0" xfId="0" applyNumberFormat="1" applyFont="1" applyFill="1" applyBorder="1" applyAlignment="1">
      <alignment horizontal="right" vertical="center"/>
    </xf>
    <xf numFmtId="3" fontId="55" fillId="5" borderId="0" xfId="0" applyNumberFormat="1" applyFont="1" applyFill="1" applyBorder="1" applyAlignment="1">
      <alignment horizontal="right" vertical="center"/>
    </xf>
    <xf numFmtId="3" fontId="55" fillId="5" borderId="4" xfId="0" applyNumberFormat="1" applyFont="1" applyFill="1" applyBorder="1" applyAlignment="1">
      <alignment horizontal="right" vertical="center"/>
    </xf>
    <xf numFmtId="0" fontId="28" fillId="5" borderId="0" xfId="0" applyFont="1" applyFill="1" applyAlignment="1">
      <alignment horizontal="right" vertical="center"/>
    </xf>
    <xf numFmtId="0" fontId="27" fillId="5" borderId="0" xfId="0" applyFont="1" applyFill="1" applyAlignment="1">
      <alignment horizontal="right" vertical="center"/>
    </xf>
    <xf numFmtId="167" fontId="14" fillId="0" borderId="3" xfId="0" applyNumberFormat="1" applyFont="1" applyFill="1" applyBorder="1" applyAlignment="1">
      <alignment horizontal="right" vertical="center"/>
    </xf>
    <xf numFmtId="167" fontId="55" fillId="5" borderId="3" xfId="0" applyNumberFormat="1" applyFont="1" applyFill="1" applyBorder="1" applyAlignment="1">
      <alignment horizontal="right" vertical="center"/>
    </xf>
    <xf numFmtId="0" fontId="27" fillId="0" borderId="3" xfId="0" applyFont="1" applyBorder="1" applyAlignment="1">
      <alignment horizontal="right" vertical="center"/>
    </xf>
    <xf numFmtId="0" fontId="55" fillId="5" borderId="3" xfId="0" applyFont="1" applyFill="1" applyBorder="1" applyAlignment="1">
      <alignment horizontal="right" vertical="center"/>
    </xf>
    <xf numFmtId="172" fontId="55" fillId="5" borderId="0" xfId="0" applyNumberFormat="1" applyFont="1" applyFill="1" applyAlignment="1">
      <alignment horizontal="right" vertical="center"/>
    </xf>
    <xf numFmtId="172" fontId="55" fillId="5" borderId="4" xfId="0" applyNumberFormat="1" applyFont="1" applyFill="1" applyBorder="1" applyAlignment="1">
      <alignment horizontal="right" vertical="center"/>
    </xf>
    <xf numFmtId="0" fontId="56" fillId="5" borderId="0" xfId="0" applyFont="1" applyFill="1" applyAlignment="1">
      <alignment vertical="center" wrapText="1"/>
    </xf>
    <xf numFmtId="167" fontId="56" fillId="5" borderId="4" xfId="0" applyNumberFormat="1" applyFont="1" applyFill="1" applyBorder="1" applyAlignment="1">
      <alignment vertical="center"/>
    </xf>
    <xf numFmtId="0" fontId="55" fillId="5" borderId="0" xfId="0" applyFont="1" applyFill="1" applyAlignment="1">
      <alignment vertical="center" wrapText="1"/>
    </xf>
    <xf numFmtId="167" fontId="56" fillId="5" borderId="0" xfId="0" applyNumberFormat="1" applyFont="1" applyFill="1" applyBorder="1" applyAlignment="1">
      <alignment vertical="center"/>
    </xf>
    <xf numFmtId="0" fontId="56" fillId="5" borderId="6" xfId="0" applyFont="1" applyFill="1" applyBorder="1" applyAlignment="1">
      <alignment horizontal="right" vertical="center" wrapText="1"/>
    </xf>
    <xf numFmtId="0" fontId="56" fillId="5" borderId="3" xfId="0" applyFont="1" applyFill="1" applyBorder="1" applyAlignment="1">
      <alignment horizontal="right" vertical="center" wrapText="1"/>
    </xf>
    <xf numFmtId="0" fontId="56" fillId="5" borderId="7" xfId="0" applyFont="1" applyFill="1" applyBorder="1" applyAlignment="1">
      <alignment horizontal="right" vertical="center"/>
    </xf>
    <xf numFmtId="0" fontId="56" fillId="5" borderId="7" xfId="0" applyFont="1" applyFill="1" applyBorder="1" applyAlignment="1">
      <alignment horizontal="right" vertical="center" wrapText="1"/>
    </xf>
    <xf numFmtId="0" fontId="56" fillId="5" borderId="16" xfId="0" applyFont="1" applyFill="1" applyBorder="1" applyAlignment="1">
      <alignment horizontal="right" vertical="center" wrapText="1"/>
    </xf>
    <xf numFmtId="0" fontId="56" fillId="5" borderId="8" xfId="0" applyFont="1" applyFill="1" applyBorder="1" applyAlignment="1">
      <alignment horizontal="right" vertical="center" wrapText="1"/>
    </xf>
    <xf numFmtId="0" fontId="56" fillId="5" borderId="0" xfId="0" applyFont="1" applyFill="1" applyBorder="1" applyAlignment="1">
      <alignment horizontal="right" vertical="center" wrapText="1"/>
    </xf>
    <xf numFmtId="0" fontId="56" fillId="5" borderId="9" xfId="0" applyFont="1" applyFill="1" applyBorder="1" applyAlignment="1">
      <alignment horizontal="right" vertical="center"/>
    </xf>
    <xf numFmtId="0" fontId="56" fillId="5" borderId="9" xfId="0" applyFont="1" applyFill="1" applyBorder="1" applyAlignment="1">
      <alignment horizontal="right" vertical="center" wrapText="1"/>
    </xf>
    <xf numFmtId="0" fontId="56" fillId="5" borderId="17" xfId="0" applyFont="1" applyFill="1" applyBorder="1" applyAlignment="1">
      <alignment horizontal="right" vertical="center" wrapText="1"/>
    </xf>
    <xf numFmtId="167" fontId="55" fillId="5" borderId="8" xfId="0" applyNumberFormat="1" applyFont="1" applyFill="1" applyBorder="1" applyAlignment="1">
      <alignment horizontal="right" vertical="center" wrapText="1"/>
    </xf>
    <xf numFmtId="167" fontId="55" fillId="5" borderId="0" xfId="0" applyNumberFormat="1" applyFont="1" applyFill="1" applyBorder="1" applyAlignment="1">
      <alignment horizontal="right" vertical="center" wrapText="1"/>
    </xf>
    <xf numFmtId="167" fontId="55" fillId="5" borderId="9" xfId="0" applyNumberFormat="1" applyFont="1" applyFill="1" applyBorder="1" applyAlignment="1">
      <alignment horizontal="right" vertical="center"/>
    </xf>
    <xf numFmtId="167" fontId="55" fillId="5" borderId="17" xfId="0" applyNumberFormat="1" applyFont="1" applyFill="1" applyBorder="1" applyAlignment="1">
      <alignment horizontal="right" vertical="center"/>
    </xf>
    <xf numFmtId="49" fontId="55" fillId="5" borderId="0" xfId="0" applyNumberFormat="1" applyFont="1" applyFill="1" applyBorder="1" applyAlignment="1">
      <alignment horizontal="right" vertical="center"/>
    </xf>
    <xf numFmtId="167" fontId="56" fillId="5" borderId="8" xfId="0" applyNumberFormat="1" applyFont="1" applyFill="1" applyBorder="1" applyAlignment="1">
      <alignment horizontal="right" vertical="center" wrapText="1"/>
    </xf>
    <xf numFmtId="167" fontId="56" fillId="5" borderId="0" xfId="0" applyNumberFormat="1" applyFont="1" applyFill="1" applyBorder="1" applyAlignment="1">
      <alignment horizontal="right" vertical="center" wrapText="1"/>
    </xf>
    <xf numFmtId="167" fontId="56" fillId="5" borderId="8" xfId="0" applyNumberFormat="1" applyFont="1" applyFill="1" applyBorder="1" applyAlignment="1">
      <alignment horizontal="right" vertical="center"/>
    </xf>
    <xf numFmtId="167" fontId="56" fillId="5" borderId="0" xfId="0" applyNumberFormat="1" applyFont="1" applyFill="1" applyBorder="1" applyAlignment="1">
      <alignment horizontal="right" vertical="center"/>
    </xf>
    <xf numFmtId="167" fontId="56" fillId="5" borderId="9" xfId="0" applyNumberFormat="1" applyFont="1" applyFill="1" applyBorder="1" applyAlignment="1">
      <alignment horizontal="right" vertical="center"/>
    </xf>
    <xf numFmtId="167" fontId="56" fillId="5" borderId="17" xfId="0" applyNumberFormat="1" applyFont="1" applyFill="1" applyBorder="1" applyAlignment="1">
      <alignment horizontal="right" vertical="center"/>
    </xf>
    <xf numFmtId="167" fontId="55" fillId="5" borderId="11" xfId="0" applyNumberFormat="1" applyFont="1" applyFill="1" applyBorder="1" applyAlignment="1">
      <alignment horizontal="right" vertical="center" wrapText="1"/>
    </xf>
    <xf numFmtId="167" fontId="55" fillId="5" borderId="4" xfId="0" applyNumberFormat="1" applyFont="1" applyFill="1" applyBorder="1" applyAlignment="1">
      <alignment horizontal="right" vertical="center" wrapText="1"/>
    </xf>
    <xf numFmtId="167" fontId="55" fillId="5" borderId="10" xfId="0" applyNumberFormat="1" applyFont="1" applyFill="1" applyBorder="1" applyAlignment="1">
      <alignment horizontal="right" vertical="center"/>
    </xf>
    <xf numFmtId="167" fontId="55" fillId="5" borderId="15" xfId="0" applyNumberFormat="1" applyFont="1" applyFill="1" applyBorder="1" applyAlignment="1">
      <alignment horizontal="right" vertical="center"/>
    </xf>
    <xf numFmtId="167" fontId="55" fillId="5" borderId="12" xfId="0" applyNumberFormat="1" applyFont="1" applyFill="1" applyBorder="1" applyAlignment="1">
      <alignment horizontal="right" vertical="center" wrapText="1"/>
    </xf>
    <xf numFmtId="167" fontId="55" fillId="5" borderId="12" xfId="0" applyNumberFormat="1" applyFont="1" applyFill="1" applyBorder="1" applyAlignment="1">
      <alignment horizontal="right" vertical="center"/>
    </xf>
    <xf numFmtId="167" fontId="55" fillId="5" borderId="13" xfId="0" applyNumberFormat="1" applyFont="1" applyFill="1" applyBorder="1" applyAlignment="1">
      <alignment horizontal="right" vertical="center"/>
    </xf>
    <xf numFmtId="167" fontId="55" fillId="5" borderId="15" xfId="0" applyNumberFormat="1" applyFont="1" applyFill="1" applyBorder="1" applyAlignment="1">
      <alignment horizontal="right" vertical="center" wrapText="1"/>
    </xf>
    <xf numFmtId="0" fontId="27" fillId="0" borderId="3" xfId="0" applyFont="1" applyBorder="1" applyAlignment="1">
      <alignment vertical="center" wrapText="1"/>
    </xf>
    <xf numFmtId="0" fontId="56" fillId="5" borderId="3" xfId="0" applyFont="1" applyFill="1" applyBorder="1" applyAlignment="1">
      <alignment vertical="center" wrapText="1"/>
    </xf>
    <xf numFmtId="0" fontId="28" fillId="5" borderId="0" xfId="0" applyFont="1" applyFill="1" applyAlignment="1">
      <alignment vertical="center" wrapText="1"/>
    </xf>
    <xf numFmtId="167" fontId="55" fillId="5" borderId="0" xfId="0" applyNumberFormat="1" applyFont="1" applyFill="1" applyAlignment="1">
      <alignment horizontal="left" vertical="top"/>
    </xf>
    <xf numFmtId="0" fontId="27" fillId="0" borderId="0" xfId="0" applyFont="1" applyBorder="1" applyAlignment="1">
      <alignment vertical="center"/>
    </xf>
    <xf numFmtId="0" fontId="27" fillId="0" borderId="0" xfId="0" applyFont="1" applyAlignment="1">
      <alignment vertical="center" wrapText="1"/>
    </xf>
    <xf numFmtId="0" fontId="27" fillId="0" borderId="0" xfId="0" applyFont="1" applyAlignment="1">
      <alignment vertical="center"/>
    </xf>
    <xf numFmtId="0" fontId="27" fillId="0" borderId="4" xfId="0" applyFont="1" applyBorder="1" applyAlignment="1">
      <alignment vertical="center"/>
    </xf>
    <xf numFmtId="0" fontId="55" fillId="0" borderId="0" xfId="0" applyFont="1" applyAlignment="1">
      <alignment horizontal="right" vertical="center" wrapText="1"/>
    </xf>
    <xf numFmtId="0" fontId="56" fillId="0" borderId="4" xfId="0" applyFont="1" applyBorder="1" applyAlignment="1">
      <alignment horizontal="right"/>
    </xf>
    <xf numFmtId="164" fontId="27" fillId="0" borderId="0" xfId="0" applyNumberFormat="1" applyFont="1" applyBorder="1" applyAlignment="1">
      <alignment vertical="center"/>
    </xf>
    <xf numFmtId="176" fontId="55" fillId="5" borderId="5" xfId="0" applyNumberFormat="1" applyFont="1" applyFill="1" applyBorder="1" applyAlignment="1">
      <alignment horizontal="right" vertical="center"/>
    </xf>
    <xf numFmtId="176" fontId="27" fillId="0" borderId="5" xfId="0" applyNumberFormat="1" applyFont="1" applyFill="1" applyBorder="1" applyAlignment="1">
      <alignment horizontal="right" vertical="center"/>
    </xf>
    <xf numFmtId="0" fontId="27" fillId="0" borderId="0" xfId="0" applyFont="1" applyAlignment="1">
      <alignment horizontal="left" vertical="center" wrapText="1" indent="1"/>
    </xf>
    <xf numFmtId="0" fontId="27" fillId="0" borderId="0" xfId="0" applyFont="1" applyAlignment="1">
      <alignment horizontal="left" vertical="center" wrapText="1"/>
    </xf>
    <xf numFmtId="0" fontId="27" fillId="0" borderId="0" xfId="0" applyFont="1" applyBorder="1" applyAlignment="1">
      <alignment vertical="center"/>
    </xf>
    <xf numFmtId="0" fontId="44" fillId="2" borderId="0" xfId="0" applyFont="1" applyFill="1" applyAlignment="1">
      <alignment horizontal="left" vertical="top"/>
    </xf>
    <xf numFmtId="0" fontId="27" fillId="0" borderId="0" xfId="0" applyFont="1" applyAlignment="1">
      <alignment vertical="center" wrapText="1"/>
    </xf>
    <xf numFmtId="0" fontId="27" fillId="0" borderId="0" xfId="0" applyFont="1" applyAlignment="1">
      <alignment vertical="center"/>
    </xf>
    <xf numFmtId="0" fontId="27" fillId="0" borderId="0" xfId="0" applyFont="1" applyBorder="1" applyAlignment="1">
      <alignment vertical="center" wrapText="1"/>
    </xf>
    <xf numFmtId="0" fontId="27" fillId="0" borderId="0" xfId="0" applyFont="1" applyBorder="1" applyAlignment="1">
      <alignment vertical="center"/>
    </xf>
    <xf numFmtId="0" fontId="27" fillId="0" borderId="0" xfId="0" applyFont="1" applyAlignment="1">
      <alignment vertical="center" wrapText="1"/>
    </xf>
    <xf numFmtId="0" fontId="27" fillId="0" borderId="0" xfId="0" applyFont="1" applyAlignment="1">
      <alignment vertical="center"/>
    </xf>
    <xf numFmtId="0" fontId="27" fillId="0" borderId="4" xfId="0" applyFont="1" applyBorder="1" applyAlignment="1">
      <alignment vertical="center" wrapText="1"/>
    </xf>
    <xf numFmtId="0" fontId="46" fillId="2" borderId="0" xfId="0" applyFont="1" applyFill="1" applyAlignment="1">
      <alignment horizontal="left" vertical="center" wrapText="1"/>
    </xf>
    <xf numFmtId="0" fontId="27" fillId="0" borderId="0" xfId="0" applyFont="1" applyAlignment="1">
      <alignment horizontal="left" vertical="center" wrapText="1" indent="1"/>
    </xf>
    <xf numFmtId="0" fontId="27" fillId="0" borderId="4" xfId="0" applyFont="1" applyBorder="1" applyAlignment="1">
      <alignment vertical="center"/>
    </xf>
    <xf numFmtId="0" fontId="55" fillId="0" borderId="0" xfId="0" applyFont="1" applyAlignment="1">
      <alignment vertical="center"/>
    </xf>
    <xf numFmtId="0" fontId="29" fillId="0" borderId="0" xfId="0" applyFont="1" applyAlignment="1">
      <alignment vertical="top"/>
    </xf>
    <xf numFmtId="0" fontId="29" fillId="0" borderId="0" xfId="0" applyFont="1" applyAlignment="1">
      <alignment horizontal="left" vertical="center" wrapText="1"/>
    </xf>
    <xf numFmtId="3" fontId="14" fillId="0" borderId="0" xfId="0" applyNumberFormat="1" applyFont="1" applyAlignment="1">
      <alignment horizontal="center"/>
    </xf>
    <xf numFmtId="3" fontId="14" fillId="0" borderId="0" xfId="0" applyNumberFormat="1" applyFont="1"/>
    <xf numFmtId="3" fontId="14" fillId="0" borderId="4" xfId="0" applyNumberFormat="1" applyFont="1" applyBorder="1" applyAlignment="1">
      <alignment horizontal="center"/>
    </xf>
    <xf numFmtId="3" fontId="14" fillId="0" borderId="4" xfId="0" applyNumberFormat="1" applyFont="1" applyBorder="1"/>
    <xf numFmtId="3" fontId="55" fillId="5" borderId="0" xfId="0" applyNumberFormat="1" applyFont="1" applyFill="1"/>
    <xf numFmtId="3" fontId="55" fillId="5" borderId="4" xfId="0" applyNumberFormat="1" applyFont="1" applyFill="1" applyBorder="1"/>
    <xf numFmtId="167" fontId="55" fillId="5" borderId="5" xfId="0" applyNumberFormat="1" applyFont="1" applyFill="1" applyBorder="1" applyAlignment="1">
      <alignment horizontal="right" vertical="center" wrapText="1"/>
    </xf>
    <xf numFmtId="167" fontId="55" fillId="0" borderId="4" xfId="0" applyNumberFormat="1" applyFont="1" applyFill="1" applyBorder="1" applyAlignment="1">
      <alignment horizontal="right" vertical="center"/>
    </xf>
    <xf numFmtId="0" fontId="14" fillId="2" borderId="0" xfId="0" applyFont="1" applyFill="1" applyAlignment="1">
      <alignment horizontal="right" vertical="center" wrapText="1"/>
    </xf>
    <xf numFmtId="0" fontId="55" fillId="5" borderId="0" xfId="0" applyFont="1" applyFill="1" applyAlignment="1">
      <alignment horizontal="right" vertical="center" wrapText="1"/>
    </xf>
    <xf numFmtId="0" fontId="55" fillId="5" borderId="4" xfId="0" applyFont="1" applyFill="1" applyBorder="1" applyAlignment="1">
      <alignment horizontal="right" vertical="center" wrapText="1"/>
    </xf>
    <xf numFmtId="167" fontId="25" fillId="0" borderId="0" xfId="0" applyNumberFormat="1" applyFont="1"/>
    <xf numFmtId="167" fontId="54" fillId="0" borderId="0" xfId="0" applyNumberFormat="1" applyFont="1"/>
    <xf numFmtId="0" fontId="27" fillId="0" borderId="0" xfId="0" applyFont="1" applyAlignment="1">
      <alignment horizontal="left" vertical="center" wrapText="1"/>
    </xf>
    <xf numFmtId="0" fontId="27" fillId="0" borderId="0" xfId="0" applyFont="1" applyAlignment="1">
      <alignment vertical="center"/>
    </xf>
    <xf numFmtId="0" fontId="27" fillId="0" borderId="4" xfId="0" applyFont="1" applyBorder="1" applyAlignment="1">
      <alignment vertical="center" wrapText="1"/>
    </xf>
    <xf numFmtId="0" fontId="47" fillId="2" borderId="0" xfId="0" applyFont="1" applyFill="1" applyAlignment="1">
      <alignment horizontal="left" vertical="center" wrapText="1"/>
    </xf>
    <xf numFmtId="0" fontId="44" fillId="2" borderId="0" xfId="0" applyFont="1" applyFill="1" applyAlignment="1">
      <alignment horizontal="left" vertical="center" wrapText="1"/>
    </xf>
    <xf numFmtId="0" fontId="27" fillId="0" borderId="0" xfId="0" applyFont="1" applyBorder="1" applyAlignment="1">
      <alignment vertical="center"/>
    </xf>
    <xf numFmtId="0" fontId="29" fillId="0" borderId="0" xfId="0" applyFont="1" applyAlignment="1">
      <alignment horizontal="left" vertical="center" wrapText="1"/>
    </xf>
    <xf numFmtId="0" fontId="27" fillId="0" borderId="0" xfId="0" applyFont="1" applyAlignment="1">
      <alignment vertical="center"/>
    </xf>
    <xf numFmtId="0" fontId="46" fillId="2" borderId="0" xfId="0" applyFont="1" applyFill="1" applyAlignment="1">
      <alignment horizontal="left" vertical="center" wrapText="1"/>
    </xf>
    <xf numFmtId="0" fontId="27" fillId="0" borderId="4" xfId="0" applyFont="1" applyBorder="1" applyAlignment="1">
      <alignment vertical="center"/>
    </xf>
    <xf numFmtId="0" fontId="15" fillId="0" borderId="0" xfId="0" applyFont="1" applyAlignment="1">
      <alignment horizontal="left" wrapText="1"/>
    </xf>
    <xf numFmtId="0" fontId="27" fillId="0" borderId="0" xfId="0" applyFont="1" applyBorder="1" applyAlignment="1">
      <alignment vertical="center"/>
    </xf>
    <xf numFmtId="0" fontId="44" fillId="0" borderId="0" xfId="0" applyFont="1" applyAlignment="1">
      <alignment horizontal="left"/>
    </xf>
    <xf numFmtId="0" fontId="55" fillId="0" borderId="0" xfId="0" applyFont="1" applyAlignment="1">
      <alignment vertical="center"/>
    </xf>
    <xf numFmtId="0" fontId="55" fillId="0" borderId="0" xfId="0" applyFont="1" applyFill="1" applyAlignment="1">
      <alignment horizontal="right" wrapText="1"/>
    </xf>
    <xf numFmtId="0" fontId="56" fillId="0" borderId="0" xfId="0" applyFont="1" applyFill="1" applyAlignment="1">
      <alignment horizontal="right"/>
    </xf>
    <xf numFmtId="0" fontId="55" fillId="2" borderId="4" xfId="0" applyFont="1" applyFill="1" applyBorder="1" applyAlignment="1">
      <alignment horizontal="center" vertical="center"/>
    </xf>
    <xf numFmtId="0" fontId="27" fillId="0" borderId="0" xfId="0" applyFont="1" applyAlignment="1">
      <alignment vertical="center"/>
    </xf>
    <xf numFmtId="0" fontId="55" fillId="0" borderId="0" xfId="0" applyFont="1" applyAlignment="1">
      <alignment horizontal="right" vertical="center" wrapText="1"/>
    </xf>
    <xf numFmtId="0" fontId="55" fillId="0" borderId="4" xfId="0" applyFont="1" applyBorder="1" applyAlignment="1">
      <alignment horizontal="right" vertical="center" wrapText="1"/>
    </xf>
    <xf numFmtId="167" fontId="55" fillId="5" borderId="0" xfId="0" applyNumberFormat="1" applyFont="1" applyFill="1" applyBorder="1" applyAlignment="1">
      <alignment horizontal="right" vertical="center" textRotation="255"/>
    </xf>
    <xf numFmtId="167" fontId="55" fillId="5" borderId="0" xfId="0" applyNumberFormat="1" applyFont="1" applyFill="1" applyAlignment="1">
      <alignment horizontal="right" vertical="center" textRotation="255"/>
    </xf>
    <xf numFmtId="167" fontId="27" fillId="0" borderId="0" xfId="0" applyNumberFormat="1" applyFont="1" applyFill="1" applyBorder="1" applyAlignment="1">
      <alignment horizontal="center"/>
    </xf>
    <xf numFmtId="167" fontId="27" fillId="0" borderId="0" xfId="0" applyNumberFormat="1" applyFont="1" applyFill="1" applyAlignment="1">
      <alignment horizontal="center"/>
    </xf>
    <xf numFmtId="167" fontId="55" fillId="5" borderId="0" xfId="0" applyNumberFormat="1" applyFont="1" applyFill="1" applyBorder="1" applyAlignment="1">
      <alignment horizontal="center"/>
    </xf>
    <xf numFmtId="167" fontId="55" fillId="5" borderId="4" xfId="0" applyNumberFormat="1" applyFont="1" applyFill="1" applyBorder="1" applyAlignment="1">
      <alignment horizontal="center"/>
    </xf>
    <xf numFmtId="167" fontId="27" fillId="0" borderId="4" xfId="0" applyNumberFormat="1" applyFont="1" applyFill="1" applyBorder="1" applyAlignment="1">
      <alignment horizontal="center"/>
    </xf>
    <xf numFmtId="0" fontId="44" fillId="2" borderId="0" xfId="0" applyFont="1" applyFill="1" applyAlignment="1">
      <alignment horizontal="left" vertical="top" wrapText="1"/>
    </xf>
    <xf numFmtId="0" fontId="55" fillId="0" borderId="4" xfId="0" applyFont="1" applyBorder="1" applyAlignment="1">
      <alignment horizontal="center" vertical="center"/>
    </xf>
    <xf numFmtId="0" fontId="56" fillId="0" borderId="4" xfId="0" applyFont="1" applyBorder="1" applyAlignment="1">
      <alignment horizontal="center" vertical="center"/>
    </xf>
    <xf numFmtId="0" fontId="27" fillId="0" borderId="0" xfId="0" applyFont="1" applyAlignment="1">
      <alignment vertical="center" wrapText="1"/>
    </xf>
    <xf numFmtId="0" fontId="27" fillId="0" borderId="0" xfId="0" applyFont="1" applyAlignment="1">
      <alignment vertical="center"/>
    </xf>
    <xf numFmtId="0" fontId="27" fillId="0" borderId="0" xfId="0" applyFont="1" applyAlignment="1">
      <alignment horizontal="left" vertical="center" wrapText="1"/>
    </xf>
    <xf numFmtId="0" fontId="27" fillId="0" borderId="4" xfId="0" applyFont="1" applyBorder="1" applyAlignment="1">
      <alignment vertical="center"/>
    </xf>
    <xf numFmtId="0" fontId="55" fillId="0" borderId="0" xfId="0" applyFont="1" applyAlignment="1">
      <alignment vertical="center"/>
    </xf>
    <xf numFmtId="0" fontId="55" fillId="0" borderId="4" xfId="0" applyFont="1" applyBorder="1" applyAlignment="1">
      <alignment horizontal="right" vertical="center" wrapText="1"/>
    </xf>
    <xf numFmtId="0" fontId="57" fillId="5" borderId="0" xfId="0" applyFont="1" applyFill="1" applyAlignment="1">
      <alignment vertical="center" wrapText="1"/>
    </xf>
    <xf numFmtId="0" fontId="57" fillId="5" borderId="4" xfId="0" applyFont="1" applyFill="1" applyBorder="1" applyAlignment="1">
      <alignment vertical="center" wrapText="1"/>
    </xf>
    <xf numFmtId="0" fontId="31" fillId="0" borderId="0" xfId="0" applyFont="1" applyFill="1" applyAlignment="1">
      <alignment horizontal="right" vertical="center" wrapText="1"/>
    </xf>
    <xf numFmtId="0" fontId="21" fillId="2" borderId="0" xfId="0" applyFont="1" applyFill="1" applyAlignment="1">
      <alignment horizontal="right" vertical="center" wrapText="1"/>
    </xf>
    <xf numFmtId="0" fontId="31" fillId="0" borderId="0" xfId="0" applyFont="1" applyFill="1" applyBorder="1" applyAlignment="1">
      <alignment horizontal="right" vertical="center" wrapText="1"/>
    </xf>
    <xf numFmtId="0" fontId="31" fillId="0" borderId="4" xfId="0" applyFont="1" applyFill="1" applyBorder="1" applyAlignment="1">
      <alignment horizontal="right" vertical="center" wrapText="1"/>
    </xf>
    <xf numFmtId="0" fontId="21" fillId="0" borderId="0" xfId="0" applyFont="1"/>
    <xf numFmtId="0" fontId="55" fillId="0" borderId="0" xfId="0" applyFont="1" applyAlignment="1">
      <alignment vertical="center"/>
    </xf>
    <xf numFmtId="11" fontId="14" fillId="0" borderId="0" xfId="0" applyNumberFormat="1" applyFont="1"/>
    <xf numFmtId="11" fontId="20" fillId="0" borderId="0" xfId="0" applyNumberFormat="1" applyFont="1" applyAlignment="1">
      <alignment horizontal="right"/>
    </xf>
    <xf numFmtId="0" fontId="67" fillId="3" borderId="0" xfId="0" applyFont="1" applyFill="1" applyAlignment="1">
      <alignment vertical="center" wrapText="1"/>
    </xf>
    <xf numFmtId="0" fontId="67" fillId="3" borderId="0" xfId="0" applyFont="1" applyFill="1" applyAlignment="1">
      <alignment horizontal="left" wrapText="1"/>
    </xf>
    <xf numFmtId="11" fontId="14" fillId="0" borderId="0" xfId="0" applyNumberFormat="1" applyFont="1" applyFill="1"/>
    <xf numFmtId="11" fontId="14" fillId="0" borderId="0" xfId="0" applyNumberFormat="1" applyFont="1" applyBorder="1"/>
    <xf numFmtId="11" fontId="14" fillId="2" borderId="0" xfId="0" applyNumberFormat="1" applyFont="1" applyFill="1" applyBorder="1"/>
    <xf numFmtId="0" fontId="67" fillId="3" borderId="0" xfId="0" applyFont="1" applyFill="1" applyAlignment="1">
      <alignment wrapText="1" indent="3"/>
    </xf>
    <xf numFmtId="11" fontId="4" fillId="0" borderId="0" xfId="0" applyNumberFormat="1" applyFont="1"/>
    <xf numFmtId="11" fontId="25" fillId="0" borderId="0" xfId="0" applyNumberFormat="1" applyFont="1"/>
    <xf numFmtId="11" fontId="27" fillId="0" borderId="0" xfId="0" applyNumberFormat="1" applyFont="1" applyAlignment="1">
      <alignment vertical="center"/>
    </xf>
    <xf numFmtId="0" fontId="67" fillId="3" borderId="24" xfId="0" applyFont="1" applyFill="1" applyBorder="1" applyAlignment="1">
      <alignment vertical="center" wrapText="1"/>
    </xf>
    <xf numFmtId="11" fontId="0" fillId="0" borderId="0" xfId="0" applyNumberFormat="1"/>
    <xf numFmtId="0" fontId="44" fillId="2" borderId="0" xfId="0" applyFont="1" applyFill="1" applyAlignment="1">
      <alignment horizontal="left" vertical="center" wrapText="1"/>
    </xf>
    <xf numFmtId="0" fontId="44" fillId="2" borderId="0" xfId="0" applyFont="1" applyFill="1" applyAlignment="1">
      <alignment horizontal="left" vertical="top"/>
    </xf>
    <xf numFmtId="0" fontId="27" fillId="0" borderId="0" xfId="0" applyFont="1" applyAlignment="1">
      <alignment vertical="center"/>
    </xf>
    <xf numFmtId="0" fontId="55" fillId="0" borderId="0" xfId="0" applyFont="1" applyAlignment="1">
      <alignment vertical="center"/>
    </xf>
    <xf numFmtId="0" fontId="55" fillId="0" borderId="0" xfId="0" applyFont="1" applyBorder="1" applyAlignment="1">
      <alignment horizontal="right" vertical="center" wrapText="1"/>
    </xf>
    <xf numFmtId="0" fontId="29" fillId="0" borderId="0" xfId="0" applyFont="1" applyAlignment="1">
      <alignment horizontal="left" vertical="center" wrapText="1"/>
    </xf>
    <xf numFmtId="0" fontId="47" fillId="2" borderId="0" xfId="0" applyFont="1" applyFill="1" applyAlignment="1">
      <alignment horizontal="left" vertical="center" wrapText="1"/>
    </xf>
    <xf numFmtId="0" fontId="44" fillId="2" borderId="0" xfId="0" applyFont="1" applyFill="1" applyAlignment="1">
      <alignment horizontal="left" vertical="center" wrapText="1"/>
    </xf>
    <xf numFmtId="0" fontId="44" fillId="0" borderId="0" xfId="0" applyFont="1" applyAlignment="1">
      <alignment horizontal="left" vertical="top" wrapText="1"/>
    </xf>
    <xf numFmtId="0" fontId="44" fillId="2" borderId="0" xfId="0" applyFont="1" applyFill="1" applyAlignment="1">
      <alignment horizontal="left" vertical="top" wrapText="1"/>
    </xf>
    <xf numFmtId="0" fontId="55" fillId="0" borderId="0" xfId="0" applyFont="1" applyBorder="1" applyAlignment="1"/>
    <xf numFmtId="0" fontId="55" fillId="0" borderId="4" xfId="0" applyFont="1" applyBorder="1" applyAlignment="1"/>
    <xf numFmtId="0" fontId="44" fillId="2" borderId="0" xfId="0" applyFont="1" applyFill="1" applyAlignment="1">
      <alignment horizontal="left" vertical="top"/>
    </xf>
    <xf numFmtId="0" fontId="44" fillId="0" borderId="0" xfId="0" applyFont="1" applyAlignment="1">
      <alignment horizontal="left" vertical="center"/>
    </xf>
    <xf numFmtId="0" fontId="55" fillId="5" borderId="0" xfId="0" applyFont="1" applyFill="1" applyAlignment="1">
      <alignment horizontal="center" vertical="center"/>
    </xf>
    <xf numFmtId="0" fontId="29" fillId="2" borderId="0" xfId="0" applyFont="1" applyFill="1" applyAlignment="1">
      <alignment horizontal="left" vertical="center" wrapText="1"/>
    </xf>
    <xf numFmtId="0" fontId="55" fillId="5" borderId="4" xfId="0" applyFont="1" applyFill="1" applyBorder="1" applyAlignment="1">
      <alignment horizontal="center" vertical="center"/>
    </xf>
    <xf numFmtId="0" fontId="55" fillId="0" borderId="4" xfId="0" applyFont="1" applyBorder="1" applyAlignment="1">
      <alignment horizontal="right"/>
    </xf>
    <xf numFmtId="0" fontId="55" fillId="0" borderId="4" xfId="0" applyFont="1" applyBorder="1" applyAlignment="1">
      <alignment horizontal="center" vertical="center"/>
    </xf>
    <xf numFmtId="0" fontId="55" fillId="5" borderId="0" xfId="0" applyFont="1" applyFill="1" applyBorder="1" applyAlignment="1">
      <alignment horizontal="center" vertical="center"/>
    </xf>
    <xf numFmtId="175" fontId="55" fillId="0" borderId="4" xfId="0" applyNumberFormat="1" applyFont="1" applyBorder="1" applyAlignment="1">
      <alignment horizontal="center" vertical="center"/>
    </xf>
    <xf numFmtId="175" fontId="56" fillId="0" borderId="4" xfId="0" applyNumberFormat="1" applyFont="1" applyBorder="1" applyAlignment="1">
      <alignment horizontal="center" vertical="center"/>
    </xf>
    <xf numFmtId="175" fontId="56" fillId="0" borderId="4" xfId="0" applyNumberFormat="1" applyFont="1" applyBorder="1" applyAlignment="1">
      <alignment horizontal="right" vertical="center"/>
    </xf>
    <xf numFmtId="0" fontId="29" fillId="0" borderId="0" xfId="0" applyFont="1" applyAlignment="1">
      <alignment horizontal="left" vertical="top" wrapText="1"/>
    </xf>
    <xf numFmtId="0" fontId="29" fillId="0" borderId="0" xfId="0" applyFont="1" applyAlignment="1">
      <alignment horizontal="left" vertical="top"/>
    </xf>
    <xf numFmtId="175" fontId="55" fillId="0" borderId="4" xfId="0" applyNumberFormat="1" applyFont="1" applyBorder="1" applyAlignment="1">
      <alignment horizontal="right" vertical="center"/>
    </xf>
    <xf numFmtId="0" fontId="44" fillId="2" borderId="0" xfId="0" quotePrefix="1" applyNumberFormat="1" applyFont="1" applyFill="1" applyAlignment="1">
      <alignment horizontal="left" vertical="top" wrapText="1"/>
    </xf>
    <xf numFmtId="0" fontId="44" fillId="2" borderId="0" xfId="0" quotePrefix="1" applyNumberFormat="1" applyFont="1" applyFill="1" applyAlignment="1">
      <alignment horizontal="left" wrapText="1"/>
    </xf>
    <xf numFmtId="0" fontId="27" fillId="2" borderId="0" xfId="0" applyFont="1" applyFill="1" applyAlignment="1">
      <alignment horizontal="left" vertical="center" wrapText="1"/>
    </xf>
    <xf numFmtId="0" fontId="27" fillId="0" borderId="0" xfId="0" applyFont="1" applyAlignment="1">
      <alignment vertical="center" wrapText="1"/>
    </xf>
    <xf numFmtId="0" fontId="27" fillId="0" borderId="0" xfId="0" applyFont="1" applyAlignment="1">
      <alignment vertical="center"/>
    </xf>
    <xf numFmtId="0" fontId="27" fillId="0" borderId="4" xfId="0" applyFont="1" applyBorder="1" applyAlignment="1">
      <alignment vertical="center" wrapText="1"/>
    </xf>
    <xf numFmtId="0" fontId="27" fillId="0" borderId="0" xfId="0" applyFont="1" applyBorder="1" applyAlignment="1">
      <alignment vertical="center" wrapText="1"/>
    </xf>
    <xf numFmtId="0" fontId="64" fillId="0" borderId="0" xfId="0" applyFont="1" applyAlignment="1">
      <alignment horizontal="left" vertical="center" wrapText="1"/>
    </xf>
    <xf numFmtId="0" fontId="27" fillId="0" borderId="0" xfId="0" applyFont="1" applyBorder="1" applyAlignment="1">
      <alignment horizontal="left" vertical="center" indent="7"/>
    </xf>
    <xf numFmtId="0" fontId="55" fillId="3" borderId="0" xfId="0" applyFont="1" applyFill="1" applyBorder="1" applyAlignment="1">
      <alignment wrapText="1"/>
    </xf>
    <xf numFmtId="0" fontId="55" fillId="3" borderId="4" xfId="0" applyFont="1" applyFill="1" applyBorder="1" applyAlignment="1">
      <alignment wrapText="1"/>
    </xf>
    <xf numFmtId="0" fontId="55" fillId="0" borderId="4" xfId="0" applyFont="1" applyBorder="1" applyAlignment="1">
      <alignment horizontal="right" vertical="top"/>
    </xf>
    <xf numFmtId="0" fontId="56" fillId="0" borderId="4" xfId="0" applyFont="1" applyBorder="1" applyAlignment="1">
      <alignment horizontal="right" vertical="top"/>
    </xf>
    <xf numFmtId="0" fontId="55" fillId="2" borderId="4" xfId="0" applyFont="1" applyFill="1" applyBorder="1" applyAlignment="1">
      <alignment horizontal="center"/>
    </xf>
    <xf numFmtId="0" fontId="56" fillId="2" borderId="4" xfId="0" applyFont="1" applyFill="1" applyBorder="1" applyAlignment="1">
      <alignment horizontal="center"/>
    </xf>
    <xf numFmtId="0" fontId="44" fillId="0" borderId="0" xfId="0" applyFont="1" applyAlignment="1">
      <alignment horizontal="left"/>
    </xf>
    <xf numFmtId="0" fontId="44" fillId="0" borderId="0" xfId="0" applyFont="1" applyBorder="1" applyAlignment="1">
      <alignment horizontal="left" vertical="top" wrapText="1"/>
    </xf>
    <xf numFmtId="0" fontId="44" fillId="0" borderId="0" xfId="0" applyFont="1" applyBorder="1" applyAlignment="1">
      <alignment horizontal="left" vertical="top"/>
    </xf>
    <xf numFmtId="0" fontId="44" fillId="0" borderId="0" xfId="0" applyFont="1" applyAlignment="1">
      <alignment horizontal="left" vertical="center" wrapText="1"/>
    </xf>
    <xf numFmtId="0" fontId="27" fillId="0" borderId="0" xfId="0" applyFont="1" applyAlignment="1">
      <alignment horizontal="left" vertical="center" wrapText="1"/>
    </xf>
    <xf numFmtId="0" fontId="55" fillId="0" borderId="0" xfId="0" applyFont="1" applyBorder="1" applyAlignment="1">
      <alignment wrapText="1"/>
    </xf>
    <xf numFmtId="0" fontId="55" fillId="0" borderId="4" xfId="0" applyFont="1" applyBorder="1" applyAlignment="1">
      <alignment wrapText="1"/>
    </xf>
    <xf numFmtId="0" fontId="44" fillId="0" borderId="0" xfId="0" applyFont="1" applyAlignment="1">
      <alignment horizontal="left" vertical="top"/>
    </xf>
    <xf numFmtId="16" fontId="27" fillId="0" borderId="4" xfId="0" quotePrefix="1" applyNumberFormat="1" applyFont="1" applyBorder="1" applyAlignment="1">
      <alignment vertical="center" wrapText="1"/>
    </xf>
    <xf numFmtId="16" fontId="27" fillId="0" borderId="4" xfId="0" applyNumberFormat="1" applyFont="1" applyBorder="1" applyAlignment="1">
      <alignment vertical="center" wrapText="1"/>
    </xf>
    <xf numFmtId="16" fontId="27" fillId="0" borderId="0" xfId="0" quotePrefix="1" applyNumberFormat="1" applyFont="1" applyBorder="1" applyAlignment="1">
      <alignment vertical="center" wrapText="1"/>
    </xf>
    <xf numFmtId="16" fontId="27" fillId="0" borderId="0" xfId="0" applyNumberFormat="1" applyFont="1" applyBorder="1" applyAlignment="1">
      <alignment vertical="center" wrapText="1"/>
    </xf>
    <xf numFmtId="0" fontId="55" fillId="0" borderId="0" xfId="0" applyFont="1" applyAlignment="1">
      <alignment vertical="center" wrapText="1"/>
    </xf>
    <xf numFmtId="0" fontId="27" fillId="2" borderId="0" xfId="0" applyFont="1" applyFill="1" applyBorder="1" applyAlignment="1">
      <alignment horizontal="left" vertical="top" wrapText="1"/>
    </xf>
    <xf numFmtId="0" fontId="44" fillId="2" borderId="0" xfId="0" applyFont="1" applyFill="1" applyAlignment="1">
      <alignment horizontal="left" wrapText="1"/>
    </xf>
    <xf numFmtId="0" fontId="27" fillId="0" borderId="0" xfId="0" applyFont="1" applyAlignment="1">
      <alignment horizontal="left" vertical="center" wrapText="1" indent="1"/>
    </xf>
    <xf numFmtId="0" fontId="55" fillId="0" borderId="4" xfId="0" applyFont="1" applyBorder="1" applyAlignment="1">
      <alignment vertical="center" wrapText="1"/>
    </xf>
    <xf numFmtId="0" fontId="55" fillId="3" borderId="4" xfId="0" applyFont="1" applyFill="1" applyBorder="1" applyAlignment="1">
      <alignment vertical="center" wrapText="1"/>
    </xf>
    <xf numFmtId="0" fontId="44" fillId="0" borderId="0" xfId="0" applyFont="1" applyAlignment="1">
      <alignment horizontal="left" wrapText="1"/>
    </xf>
    <xf numFmtId="0" fontId="44" fillId="0" borderId="0" xfId="0" applyFont="1" applyFill="1" applyAlignment="1">
      <alignment horizontal="left" wrapText="1"/>
    </xf>
    <xf numFmtId="0" fontId="28" fillId="0" borderId="0" xfId="0" applyFont="1" applyAlignment="1">
      <alignment vertical="center"/>
    </xf>
    <xf numFmtId="0" fontId="27" fillId="0" borderId="4" xfId="0" applyFont="1" applyBorder="1" applyAlignment="1">
      <alignment vertical="center"/>
    </xf>
    <xf numFmtId="0" fontId="18" fillId="0" borderId="0" xfId="0" applyFont="1" applyAlignment="1">
      <alignment vertical="center"/>
    </xf>
    <xf numFmtId="0" fontId="55" fillId="0" borderId="0" xfId="0" applyFont="1" applyAlignment="1">
      <alignment vertical="center"/>
    </xf>
    <xf numFmtId="0" fontId="55" fillId="0" borderId="0" xfId="0" applyFont="1" applyAlignment="1">
      <alignment horizontal="left" vertical="center" wrapText="1"/>
    </xf>
    <xf numFmtId="0" fontId="55" fillId="0" borderId="4" xfId="0" applyFont="1" applyBorder="1" applyAlignment="1">
      <alignment horizontal="center" vertical="center" wrapText="1"/>
    </xf>
    <xf numFmtId="0" fontId="44" fillId="0" borderId="0" xfId="0" applyFont="1" applyBorder="1" applyAlignment="1">
      <alignment horizontal="left" wrapText="1"/>
    </xf>
    <xf numFmtId="0" fontId="44" fillId="0" borderId="0" xfId="0" applyFont="1" applyBorder="1" applyAlignment="1">
      <alignment horizontal="left"/>
    </xf>
    <xf numFmtId="0" fontId="55" fillId="0" borderId="0" xfId="0" applyFont="1" applyBorder="1" applyAlignment="1">
      <alignment horizontal="left" vertical="center" wrapText="1"/>
    </xf>
    <xf numFmtId="0" fontId="14" fillId="0" borderId="0" xfId="0" applyFont="1" applyAlignment="1">
      <alignment vertical="center" wrapText="1"/>
    </xf>
    <xf numFmtId="0" fontId="14" fillId="0" borderId="4" xfId="0" applyFont="1" applyBorder="1" applyAlignment="1">
      <alignment vertical="center" wrapText="1"/>
    </xf>
    <xf numFmtId="0" fontId="14" fillId="0" borderId="0" xfId="0" applyFont="1" applyBorder="1" applyAlignment="1">
      <alignment vertical="center" wrapText="1"/>
    </xf>
    <xf numFmtId="0" fontId="56" fillId="0" borderId="0" xfId="0" applyFont="1" applyBorder="1" applyAlignment="1">
      <alignment horizontal="center" wrapText="1"/>
    </xf>
    <xf numFmtId="0" fontId="56" fillId="0" borderId="4" xfId="0" applyFont="1" applyBorder="1" applyAlignment="1">
      <alignment horizontal="center" wrapText="1"/>
    </xf>
    <xf numFmtId="0" fontId="56" fillId="0" borderId="0" xfId="0" applyFont="1" applyBorder="1" applyAlignment="1">
      <alignment vertical="center" wrapText="1"/>
    </xf>
    <xf numFmtId="0" fontId="56" fillId="0" borderId="4" xfId="0" applyFont="1" applyBorder="1" applyAlignment="1">
      <alignment vertical="center" wrapText="1"/>
    </xf>
    <xf numFmtId="0" fontId="29" fillId="0" borderId="0" xfId="0" applyFont="1" applyBorder="1" applyAlignment="1">
      <alignment horizontal="left" vertical="center" wrapText="1"/>
    </xf>
    <xf numFmtId="0" fontId="29" fillId="0" borderId="0" xfId="0" applyFont="1" applyBorder="1" applyAlignment="1">
      <alignment horizontal="left" vertical="top" wrapText="1"/>
    </xf>
    <xf numFmtId="0" fontId="55" fillId="5" borderId="14" xfId="0" applyNumberFormat="1" applyFont="1" applyFill="1" applyBorder="1" applyAlignment="1">
      <alignment horizontal="center" vertical="center"/>
    </xf>
    <xf numFmtId="0" fontId="55" fillId="5" borderId="5" xfId="0" applyNumberFormat="1" applyFont="1" applyFill="1" applyBorder="1" applyAlignment="1">
      <alignment horizontal="center" vertical="center"/>
    </xf>
    <xf numFmtId="0" fontId="27" fillId="0" borderId="19"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14" xfId="0" applyNumberFormat="1" applyFont="1" applyFill="1" applyBorder="1" applyAlignment="1">
      <alignment horizontal="center" vertical="center"/>
    </xf>
    <xf numFmtId="0" fontId="27" fillId="0" borderId="5" xfId="0" applyNumberFormat="1" applyFont="1" applyFill="1" applyBorder="1" applyAlignment="1">
      <alignment horizontal="center" vertical="center"/>
    </xf>
    <xf numFmtId="0" fontId="55" fillId="5" borderId="4" xfId="0" applyNumberFormat="1" applyFont="1" applyFill="1" applyBorder="1" applyAlignment="1">
      <alignment horizontal="center" vertical="center"/>
    </xf>
    <xf numFmtId="0" fontId="55" fillId="0" borderId="4" xfId="0" applyFont="1" applyBorder="1" applyAlignment="1">
      <alignment horizontal="right" wrapText="1"/>
    </xf>
    <xf numFmtId="0" fontId="55" fillId="0" borderId="0" xfId="0" applyFont="1" applyBorder="1" applyAlignment="1">
      <alignment horizontal="right" vertical="center" wrapText="1"/>
    </xf>
    <xf numFmtId="0" fontId="55" fillId="0" borderId="0" xfId="0" applyFont="1" applyAlignment="1">
      <alignment horizontal="right" vertical="center" wrapText="1"/>
    </xf>
    <xf numFmtId="0" fontId="55" fillId="0" borderId="0" xfId="0" applyFont="1" applyAlignment="1">
      <alignment horizontal="right" wrapText="1"/>
    </xf>
    <xf numFmtId="0" fontId="56" fillId="0" borderId="0" xfId="0" applyFont="1" applyAlignment="1">
      <alignment vertical="center" wrapText="1"/>
    </xf>
    <xf numFmtId="0" fontId="55" fillId="0" borderId="4" xfId="0" applyFont="1" applyBorder="1" applyAlignment="1">
      <alignment horizontal="right" vertical="center" wrapText="1"/>
    </xf>
    <xf numFmtId="0" fontId="44" fillId="2" borderId="0" xfId="1" applyFont="1" applyFill="1" applyAlignment="1">
      <alignment horizontal="left" vertical="justify" wrapText="1"/>
    </xf>
    <xf numFmtId="0" fontId="44" fillId="2" borderId="0" xfId="1" applyFont="1" applyFill="1" applyAlignment="1">
      <alignment horizontal="left" vertical="justify"/>
    </xf>
    <xf numFmtId="0" fontId="44" fillId="2" borderId="0" xfId="1" quotePrefix="1" applyFont="1" applyFill="1" applyAlignment="1">
      <alignment horizontal="left" vertical="justify" wrapText="1"/>
    </xf>
    <xf numFmtId="0" fontId="44" fillId="2" borderId="0" xfId="1" applyFont="1" applyFill="1" applyAlignment="1">
      <alignment horizontal="left" vertical="justify" wrapText="1" indent="2"/>
    </xf>
    <xf numFmtId="167" fontId="55" fillId="5" borderId="0" xfId="0" applyNumberFormat="1" applyFont="1" applyFill="1" applyBorder="1" applyAlignment="1">
      <alignment horizontal="right" vertical="center" textRotation="255"/>
    </xf>
    <xf numFmtId="167" fontId="55" fillId="5" borderId="0" xfId="0" applyNumberFormat="1" applyFont="1" applyFill="1" applyAlignment="1">
      <alignment horizontal="right" vertical="center" textRotation="255"/>
    </xf>
    <xf numFmtId="167" fontId="27" fillId="0" borderId="0" xfId="0" applyNumberFormat="1" applyFont="1" applyFill="1" applyBorder="1" applyAlignment="1">
      <alignment horizontal="center"/>
    </xf>
    <xf numFmtId="167" fontId="27" fillId="0" borderId="0" xfId="0" applyNumberFormat="1" applyFont="1" applyFill="1" applyAlignment="1">
      <alignment horizontal="center"/>
    </xf>
    <xf numFmtId="167" fontId="55" fillId="5" borderId="0" xfId="0" applyNumberFormat="1" applyFont="1" applyFill="1" applyBorder="1" applyAlignment="1">
      <alignment horizontal="center"/>
    </xf>
    <xf numFmtId="167" fontId="55" fillId="5" borderId="4" xfId="0" applyNumberFormat="1" applyFont="1" applyFill="1" applyBorder="1" applyAlignment="1">
      <alignment horizontal="center"/>
    </xf>
    <xf numFmtId="167" fontId="27" fillId="0" borderId="4" xfId="0" applyNumberFormat="1" applyFont="1" applyFill="1" applyBorder="1" applyAlignment="1">
      <alignment horizontal="center"/>
    </xf>
    <xf numFmtId="0" fontId="55" fillId="0" borderId="0" xfId="0" applyFont="1" applyAlignment="1">
      <alignment horizontal="right" vertical="center"/>
    </xf>
    <xf numFmtId="0" fontId="55" fillId="0" borderId="4" xfId="0" applyFont="1" applyBorder="1" applyAlignment="1">
      <alignment horizontal="right" vertical="center"/>
    </xf>
    <xf numFmtId="0" fontId="56" fillId="0" borderId="0" xfId="0" applyFont="1" applyAlignment="1">
      <alignment horizontal="right" vertical="center"/>
    </xf>
    <xf numFmtId="0" fontId="56" fillId="0" borderId="4" xfId="0" applyFont="1" applyBorder="1" applyAlignment="1">
      <alignment horizontal="right" vertical="center"/>
    </xf>
    <xf numFmtId="0" fontId="27" fillId="3" borderId="0" xfId="0" applyFont="1" applyFill="1" applyAlignment="1">
      <alignment horizontal="left" wrapText="1"/>
    </xf>
    <xf numFmtId="0" fontId="27" fillId="3" borderId="23" xfId="0" applyFont="1" applyFill="1" applyBorder="1" applyAlignment="1">
      <alignment horizontal="left" wrapText="1"/>
    </xf>
    <xf numFmtId="43" fontId="27" fillId="0" borderId="0" xfId="12" applyFont="1" applyFill="1" applyAlignment="1">
      <alignment vertical="center"/>
    </xf>
    <xf numFmtId="0" fontId="27" fillId="3" borderId="0" xfId="0" applyFont="1" applyFill="1" applyAlignment="1">
      <alignment wrapText="1"/>
    </xf>
  </cellXfs>
  <cellStyles count="13">
    <cellStyle name="Comma" xfId="12" builtinId="3"/>
    <cellStyle name="Comma 2" xfId="8" xr:uid="{00000000-0005-0000-0000-000001000000}"/>
    <cellStyle name="Comma 3" xfId="7" xr:uid="{00000000-0005-0000-0000-000002000000}"/>
    <cellStyle name="Hyperlink 2" xfId="5" xr:uid="{00000000-0005-0000-0000-000004000000}"/>
    <cellStyle name="Normal" xfId="0" builtinId="0"/>
    <cellStyle name="Normal 15" xfId="3" xr:uid="{00000000-0005-0000-0000-000006000000}"/>
    <cellStyle name="Normal 2" xfId="1" xr:uid="{00000000-0005-0000-0000-000007000000}"/>
    <cellStyle name="Normal 3" xfId="9" xr:uid="{00000000-0005-0000-0000-000008000000}"/>
    <cellStyle name="Normal 3 2" xfId="4" xr:uid="{00000000-0005-0000-0000-000009000000}"/>
    <cellStyle name="Normal 4" xfId="10" xr:uid="{00000000-0005-0000-0000-00000A000000}"/>
    <cellStyle name="Normal 5 15" xfId="6" xr:uid="{00000000-0005-0000-0000-00000B000000}"/>
    <cellStyle name="Percent" xfId="11" builtinId="5"/>
    <cellStyle name="Percent 2" xfId="2" xr:uid="{00000000-0005-0000-0000-00000C000000}"/>
  </cellStyles>
  <dxfs count="1">
    <dxf>
      <font>
        <color rgb="FF9C0006"/>
      </font>
      <fill>
        <patternFill>
          <bgColor rgb="FFFFC7CE"/>
        </patternFill>
      </fill>
    </dxf>
  </dxfs>
  <tableStyles count="0" defaultTableStyle="TableStyleMedium9" defaultPivotStyle="PivotStyleLight16"/>
  <colors>
    <mruColors>
      <color rgb="FF000099"/>
      <color rgb="FFEBEBEB"/>
      <color rgb="FF1D68E1"/>
      <color rgb="FF0000FF"/>
      <color rgb="FFE8EBF7"/>
      <color rgb="FF0033CC"/>
      <color rgb="FF00FF00"/>
      <color rgb="FFFFFFCC"/>
      <color rgb="FF8064A2"/>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324019</xdr:colOff>
      <xdr:row>36</xdr:row>
      <xdr:rowOff>0</xdr:rowOff>
    </xdr:from>
    <xdr:to>
      <xdr:col>8</xdr:col>
      <xdr:colOff>459440</xdr:colOff>
      <xdr:row>36</xdr:row>
      <xdr:rowOff>31151</xdr:rowOff>
    </xdr:to>
    <xdr:pic>
      <xdr:nvPicPr>
        <xdr:cNvPr id="2" name="Picture 1">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stretch>
          <a:fillRect/>
        </a:stretch>
      </xdr:blipFill>
      <xdr:spPr>
        <a:xfrm flipH="1">
          <a:off x="10252431" y="7226900"/>
          <a:ext cx="135421" cy="457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5BED1-85B3-4FC0-92F5-23DD4C44C0AD}">
  <dimension ref="A1"/>
  <sheetViews>
    <sheetView workbookViewId="0"/>
  </sheetViews>
  <sheetFormatPr defaultRowHeight="12.5"/>
  <sheetData/>
  <pageMargins left="0.7" right="0.7" top="0.75" bottom="0.75" header="0.3" footer="0.3"/>
  <pageSetup paperSize="9"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00B050"/>
    <pageSetUpPr fitToPage="1"/>
  </sheetPr>
  <dimension ref="A1:I19"/>
  <sheetViews>
    <sheetView showGridLines="0" zoomScaleNormal="100" zoomScaleSheetLayoutView="100" workbookViewId="0">
      <selection activeCell="A10" sqref="A10"/>
    </sheetView>
  </sheetViews>
  <sheetFormatPr defaultColWidth="9.1796875" defaultRowHeight="17.25" customHeight="1"/>
  <cols>
    <col min="1" max="1" width="43.453125" style="12" customWidth="1"/>
    <col min="2" max="2" width="11.1796875" style="12" customWidth="1"/>
    <col min="3" max="3" width="11.54296875" style="12" customWidth="1"/>
    <col min="4" max="5" width="11.1796875" style="12" customWidth="1"/>
    <col min="6" max="6" width="11.453125" style="12" customWidth="1"/>
    <col min="7" max="7" width="12.453125" style="12" customWidth="1"/>
    <col min="8" max="8" width="2.7265625" style="12" customWidth="1"/>
    <col min="9" max="16384" width="9.1796875" style="12"/>
  </cols>
  <sheetData>
    <row r="1" spans="1:9" s="61" customFormat="1" ht="21.5">
      <c r="A1" s="307" t="s">
        <v>494</v>
      </c>
    </row>
    <row r="2" spans="1:9" s="61" customFormat="1" ht="17.25" customHeight="1">
      <c r="A2" s="57"/>
      <c r="B2" s="58"/>
      <c r="C2" s="59"/>
      <c r="D2" s="59"/>
      <c r="E2" s="60"/>
    </row>
    <row r="3" spans="1:9" ht="17.25" customHeight="1">
      <c r="A3" s="43" t="s">
        <v>495</v>
      </c>
    </row>
    <row r="4" spans="1:9" ht="12" customHeight="1"/>
    <row r="5" spans="1:9" ht="15" customHeight="1">
      <c r="A5" s="88"/>
    </row>
    <row r="6" spans="1:9" s="70" customFormat="1" ht="15" customHeight="1">
      <c r="A6" s="367"/>
      <c r="B6" s="296" t="s">
        <v>10</v>
      </c>
      <c r="C6" s="296" t="s">
        <v>10</v>
      </c>
      <c r="D6" s="296" t="s">
        <v>10</v>
      </c>
      <c r="E6" s="297" t="s">
        <v>10</v>
      </c>
      <c r="F6" s="297" t="s">
        <v>10</v>
      </c>
      <c r="G6" s="297" t="s">
        <v>10</v>
      </c>
    </row>
    <row r="7" spans="1:9" s="70" customFormat="1" ht="15" customHeight="1">
      <c r="A7" s="795"/>
      <c r="B7" s="296"/>
      <c r="C7" s="296" t="s">
        <v>766</v>
      </c>
      <c r="D7" s="296"/>
      <c r="E7" s="297"/>
      <c r="F7" s="297" t="s">
        <v>766</v>
      </c>
      <c r="G7" s="297"/>
    </row>
    <row r="8" spans="1:9" ht="15" customHeight="1">
      <c r="A8" s="88"/>
      <c r="B8" s="296" t="s">
        <v>179</v>
      </c>
      <c r="C8" s="328" t="s">
        <v>767</v>
      </c>
      <c r="D8" s="296" t="s">
        <v>39</v>
      </c>
      <c r="E8" s="297" t="s">
        <v>179</v>
      </c>
      <c r="F8" s="297" t="s">
        <v>767</v>
      </c>
      <c r="G8" s="297" t="s">
        <v>39</v>
      </c>
    </row>
    <row r="9" spans="1:9" ht="15" customHeight="1">
      <c r="A9" s="88" t="s">
        <v>187</v>
      </c>
      <c r="B9" s="296" t="s">
        <v>40</v>
      </c>
      <c r="C9" s="296" t="s">
        <v>41</v>
      </c>
      <c r="D9" s="296" t="s">
        <v>40</v>
      </c>
      <c r="E9" s="297" t="s">
        <v>40</v>
      </c>
      <c r="F9" s="297" t="s">
        <v>41</v>
      </c>
      <c r="G9" s="297" t="s">
        <v>40</v>
      </c>
    </row>
    <row r="10" spans="1:9" ht="15" customHeight="1">
      <c r="A10" s="848" t="s">
        <v>841</v>
      </c>
      <c r="B10" s="296">
        <v>2021</v>
      </c>
      <c r="C10" s="296">
        <v>2021</v>
      </c>
      <c r="D10" s="296">
        <v>2021</v>
      </c>
      <c r="E10" s="297">
        <v>2020</v>
      </c>
      <c r="F10" s="297">
        <v>2020</v>
      </c>
      <c r="G10" s="297">
        <v>2020</v>
      </c>
      <c r="H10" s="22"/>
    </row>
    <row r="11" spans="1:9" ht="15" customHeight="1">
      <c r="A11" s="43" t="s">
        <v>541</v>
      </c>
      <c r="B11" s="687"/>
      <c r="C11" s="687"/>
      <c r="D11" s="687"/>
      <c r="E11" s="659"/>
      <c r="F11" s="659"/>
      <c r="G11" s="659"/>
      <c r="H11" s="22"/>
    </row>
    <row r="12" spans="1:9" s="70" customFormat="1" ht="15" customHeight="1">
      <c r="A12" s="170" t="s">
        <v>643</v>
      </c>
      <c r="B12" s="641"/>
      <c r="C12" s="641"/>
      <c r="D12" s="641"/>
      <c r="H12" s="22"/>
    </row>
    <row r="13" spans="1:9" s="70" customFormat="1" ht="15" customHeight="1">
      <c r="A13" s="170" t="s">
        <v>576</v>
      </c>
      <c r="B13" s="641">
        <v>178</v>
      </c>
      <c r="C13" s="641">
        <v>-12</v>
      </c>
      <c r="D13" s="641">
        <v>166</v>
      </c>
      <c r="E13" s="255">
        <v>77</v>
      </c>
      <c r="F13" s="255">
        <v>1</v>
      </c>
      <c r="G13" s="207">
        <v>78</v>
      </c>
      <c r="H13" s="22"/>
      <c r="I13" s="832"/>
    </row>
    <row r="14" spans="1:9" s="70" customFormat="1" ht="15" customHeight="1">
      <c r="A14" s="170" t="s">
        <v>434</v>
      </c>
      <c r="B14" s="641">
        <v>291</v>
      </c>
      <c r="C14" s="641">
        <v>-12</v>
      </c>
      <c r="D14" s="641">
        <v>279</v>
      </c>
      <c r="E14" s="169">
        <v>87</v>
      </c>
      <c r="F14" s="169">
        <v>-27</v>
      </c>
      <c r="G14" s="207">
        <v>60</v>
      </c>
      <c r="H14" s="22"/>
    </row>
    <row r="15" spans="1:9" s="43" customFormat="1" ht="15" customHeight="1">
      <c r="A15" s="43" t="s">
        <v>266</v>
      </c>
      <c r="B15" s="641">
        <v>2405</v>
      </c>
      <c r="C15" s="641">
        <v>-671</v>
      </c>
      <c r="D15" s="641">
        <v>1734</v>
      </c>
      <c r="E15" s="267">
        <v>250</v>
      </c>
      <c r="F15" s="267">
        <v>-35</v>
      </c>
      <c r="G15" s="207">
        <v>215</v>
      </c>
    </row>
    <row r="16" spans="1:9" ht="15" customHeight="1">
      <c r="A16" s="43" t="s">
        <v>193</v>
      </c>
      <c r="B16" s="688">
        <v>1237</v>
      </c>
      <c r="C16" s="688">
        <v>-60</v>
      </c>
      <c r="D16" s="689">
        <v>1177</v>
      </c>
      <c r="E16" s="163">
        <v>-2646</v>
      </c>
      <c r="F16" s="163">
        <v>56</v>
      </c>
      <c r="G16" s="253">
        <v>-2590</v>
      </c>
      <c r="H16" s="22"/>
    </row>
    <row r="17" spans="1:8" ht="15" customHeight="1">
      <c r="A17" s="160"/>
      <c r="B17" s="688">
        <f t="shared" ref="B17:D17" si="0">SUM(B11:B16)</f>
        <v>4111</v>
      </c>
      <c r="C17" s="688">
        <f t="shared" si="0"/>
        <v>-755</v>
      </c>
      <c r="D17" s="688">
        <f t="shared" si="0"/>
        <v>3356</v>
      </c>
      <c r="E17" s="163">
        <f>SUM(E13:E16)</f>
        <v>-2232</v>
      </c>
      <c r="F17" s="163">
        <f t="shared" ref="F17:G17" si="1">SUM(F13:F16)</f>
        <v>-5</v>
      </c>
      <c r="G17" s="163">
        <f t="shared" si="1"/>
        <v>-2237</v>
      </c>
      <c r="H17" s="22"/>
    </row>
    <row r="18" spans="1:8" ht="6" customHeight="1">
      <c r="A18" s="237"/>
      <c r="B18" s="237"/>
      <c r="C18" s="237"/>
      <c r="D18" s="237"/>
    </row>
    <row r="19" spans="1:8" ht="17.25" customHeight="1">
      <c r="A19" s="237"/>
    </row>
  </sheetData>
  <printOptions horizontalCentered="1"/>
  <pageMargins left="0.23622047244094491" right="0.39370078740157483" top="0.74803149606299213" bottom="0.74803149606299213" header="0.31496062992125984" footer="0.31496062992125984"/>
  <pageSetup paperSize="9" scale="88" orientation="portrait" r:id="rId1"/>
  <ignoredErrors>
    <ignoredError sqref="B17:D17"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rgb="FF00B050"/>
    <pageSetUpPr fitToPage="1"/>
  </sheetPr>
  <dimension ref="A1:I37"/>
  <sheetViews>
    <sheetView showGridLines="0" topLeftCell="A16" zoomScaleNormal="100" zoomScaleSheetLayoutView="100" workbookViewId="0">
      <selection activeCell="G27" sqref="G27"/>
    </sheetView>
  </sheetViews>
  <sheetFormatPr defaultColWidth="9.1796875" defaultRowHeight="14"/>
  <cols>
    <col min="1" max="1" width="66.81640625" style="12" customWidth="1"/>
    <col min="2" max="2" width="16.1796875" style="12" customWidth="1"/>
    <col min="3" max="5" width="12.7265625" style="12" customWidth="1"/>
    <col min="6" max="6" width="2.7265625" style="12" customWidth="1"/>
    <col min="7" max="16384" width="9.1796875" style="12"/>
  </cols>
  <sheetData>
    <row r="1" spans="1:9" s="61" customFormat="1" ht="21.5">
      <c r="A1" s="307" t="s">
        <v>496</v>
      </c>
    </row>
    <row r="2" spans="1:9" s="61" customFormat="1" ht="17.25" customHeight="1">
      <c r="A2" s="57"/>
      <c r="B2" s="58"/>
      <c r="C2" s="59"/>
      <c r="D2" s="59"/>
      <c r="E2" s="60"/>
    </row>
    <row r="3" spans="1:9" ht="16.899999999999999" customHeight="1">
      <c r="A3" s="88"/>
      <c r="B3" s="88"/>
    </row>
    <row r="4" spans="1:9" s="70" customFormat="1" ht="16.899999999999999" customHeight="1">
      <c r="A4" s="304"/>
      <c r="B4" s="304"/>
      <c r="C4" s="296" t="s">
        <v>122</v>
      </c>
      <c r="D4" s="297" t="s">
        <v>122</v>
      </c>
      <c r="E4" s="297" t="s">
        <v>122</v>
      </c>
    </row>
    <row r="5" spans="1:9" ht="17.25" customHeight="1">
      <c r="A5" s="449"/>
      <c r="B5" s="364"/>
      <c r="C5" s="296">
        <v>2021</v>
      </c>
      <c r="D5" s="297">
        <v>2020</v>
      </c>
      <c r="E5" s="297">
        <v>2019</v>
      </c>
    </row>
    <row r="6" spans="1:9" ht="15" customHeight="1">
      <c r="A6" s="88" t="s">
        <v>123</v>
      </c>
      <c r="B6" s="88"/>
      <c r="C6" s="691">
        <v>2.33</v>
      </c>
      <c r="D6" s="690">
        <v>2.13</v>
      </c>
      <c r="E6" s="690">
        <v>2.15</v>
      </c>
    </row>
    <row r="7" spans="1:9" ht="15" customHeight="1">
      <c r="A7" s="88" t="s">
        <v>124</v>
      </c>
      <c r="B7" s="88"/>
      <c r="C7" s="692">
        <v>2.3199999999999998</v>
      </c>
      <c r="D7" s="176">
        <v>2.12</v>
      </c>
      <c r="E7" s="176">
        <v>2.14</v>
      </c>
    </row>
    <row r="8" spans="1:9" ht="15" customHeight="1">
      <c r="A8" s="364" t="s">
        <v>408</v>
      </c>
      <c r="B8" s="364"/>
      <c r="C8" s="693">
        <v>2.62</v>
      </c>
      <c r="D8" s="459">
        <v>2.48</v>
      </c>
      <c r="E8" s="459">
        <v>2.5499999999999998</v>
      </c>
    </row>
    <row r="9" spans="1:9" ht="17.25" customHeight="1">
      <c r="A9" s="88"/>
      <c r="B9" s="88"/>
      <c r="C9" s="88"/>
      <c r="D9" s="879"/>
      <c r="E9" s="879"/>
    </row>
    <row r="10" spans="1:9" ht="16.899999999999999" customHeight="1">
      <c r="A10" s="88"/>
      <c r="B10" s="88"/>
      <c r="C10" s="863" t="s">
        <v>125</v>
      </c>
      <c r="D10" s="863"/>
      <c r="E10" s="863"/>
    </row>
    <row r="11" spans="1:9" ht="17.25" customHeight="1">
      <c r="A11" s="363" t="s">
        <v>719</v>
      </c>
      <c r="B11" s="449"/>
      <c r="C11" s="365">
        <v>2021</v>
      </c>
      <c r="D11" s="366">
        <v>2020</v>
      </c>
      <c r="E11" s="366">
        <v>2019</v>
      </c>
      <c r="G11" s="832"/>
    </row>
    <row r="12" spans="1:9" ht="15" customHeight="1">
      <c r="A12" s="88" t="s">
        <v>695</v>
      </c>
      <c r="B12" s="88"/>
      <c r="C12" s="694">
        <v>2629.2</v>
      </c>
      <c r="D12" s="177">
        <v>1351.1197902500001</v>
      </c>
      <c r="E12" s="177">
        <v>1175.5283877500001</v>
      </c>
    </row>
    <row r="13" spans="1:9" ht="15" customHeight="1">
      <c r="A13" s="264" t="s">
        <v>804</v>
      </c>
      <c r="B13" s="110"/>
      <c r="C13" s="694">
        <v>0</v>
      </c>
      <c r="D13" s="177">
        <v>1278.1254535</v>
      </c>
      <c r="E13" s="177">
        <v>1597.9760879999999</v>
      </c>
    </row>
    <row r="14" spans="1:9" ht="15" customHeight="1">
      <c r="A14" s="88" t="s">
        <v>409</v>
      </c>
      <c r="B14" s="88"/>
      <c r="C14" s="695">
        <v>-29.3</v>
      </c>
      <c r="D14" s="460">
        <v>-8.9</v>
      </c>
      <c r="E14" s="460">
        <v>-156.975914071125</v>
      </c>
    </row>
    <row r="15" spans="1:9" ht="15" customHeight="1">
      <c r="A15" s="88" t="s">
        <v>696</v>
      </c>
      <c r="B15" s="88"/>
      <c r="C15" s="694">
        <f>SUM(C12:C14)</f>
        <v>2599.8999999999996</v>
      </c>
      <c r="D15" s="177">
        <f>SUM(D12:D14)</f>
        <v>2620.34524375</v>
      </c>
      <c r="E15" s="177">
        <f>SUM(E12:E14)</f>
        <v>2616.5285616788751</v>
      </c>
    </row>
    <row r="16" spans="1:9" ht="15" customHeight="1">
      <c r="A16" s="88" t="s">
        <v>126</v>
      </c>
      <c r="B16" s="88"/>
      <c r="C16" s="695">
        <v>9.6999999999999993</v>
      </c>
      <c r="D16" s="460">
        <v>9.5</v>
      </c>
      <c r="E16" s="460">
        <v>10.199923604593</v>
      </c>
      <c r="I16" s="12" t="s">
        <v>264</v>
      </c>
    </row>
    <row r="17" spans="1:7" s="70" customFormat="1" ht="15" customHeight="1">
      <c r="A17" s="364" t="s">
        <v>697</v>
      </c>
      <c r="B17" s="364"/>
      <c r="C17" s="695">
        <v>2609.6</v>
      </c>
      <c r="D17" s="460">
        <v>2629.84524375</v>
      </c>
      <c r="E17" s="460">
        <v>2626.7284852834678</v>
      </c>
    </row>
    <row r="18" spans="1:7" ht="17.25" customHeight="1">
      <c r="A18" s="88"/>
      <c r="B18" s="88"/>
      <c r="C18" s="293"/>
      <c r="D18" s="88"/>
      <c r="E18" s="88"/>
    </row>
    <row r="19" spans="1:7">
      <c r="A19" s="850" t="s">
        <v>796</v>
      </c>
      <c r="B19" s="850"/>
      <c r="C19" s="850"/>
      <c r="D19" s="850"/>
      <c r="E19" s="850"/>
    </row>
    <row r="20" spans="1:7" s="70" customFormat="1">
      <c r="A20" s="850" t="s">
        <v>802</v>
      </c>
      <c r="B20" s="850"/>
      <c r="C20" s="850"/>
      <c r="D20" s="850"/>
      <c r="E20" s="850"/>
    </row>
    <row r="21" spans="1:7" s="70" customFormat="1">
      <c r="A21" s="850" t="s">
        <v>803</v>
      </c>
      <c r="B21" s="850"/>
      <c r="C21" s="850"/>
      <c r="D21" s="850"/>
      <c r="E21" s="850"/>
    </row>
    <row r="22" spans="1:7" s="70" customFormat="1" ht="15.65" customHeight="1">
      <c r="A22" s="774"/>
      <c r="B22" s="774"/>
      <c r="C22" s="774"/>
      <c r="D22" s="774"/>
      <c r="E22" s="774"/>
    </row>
    <row r="23" spans="1:7" ht="17.25" customHeight="1">
      <c r="A23" s="438"/>
      <c r="B23" s="309"/>
      <c r="C23" s="296" t="s">
        <v>10</v>
      </c>
      <c r="D23" s="298" t="s">
        <v>10</v>
      </c>
      <c r="E23" s="298" t="s">
        <v>10</v>
      </c>
    </row>
    <row r="24" spans="1:7" s="70" customFormat="1" ht="17.25" customHeight="1">
      <c r="A24" s="363" t="s">
        <v>127</v>
      </c>
      <c r="B24" s="366" t="s">
        <v>204</v>
      </c>
      <c r="C24" s="308">
        <v>2021</v>
      </c>
      <c r="D24" s="298">
        <v>2020</v>
      </c>
      <c r="E24" s="298">
        <v>2019</v>
      </c>
    </row>
    <row r="25" spans="1:7" ht="15" customHeight="1">
      <c r="A25" s="88" t="s">
        <v>21</v>
      </c>
      <c r="B25" s="88"/>
      <c r="C25" s="687">
        <v>6621</v>
      </c>
      <c r="D25" s="650">
        <v>6073</v>
      </c>
      <c r="E25" s="650">
        <v>6025.8670000000002</v>
      </c>
    </row>
    <row r="26" spans="1:7" ht="15" customHeight="1">
      <c r="A26" s="88" t="s">
        <v>6</v>
      </c>
      <c r="B26" s="88"/>
      <c r="C26" s="645">
        <v>-572</v>
      </c>
      <c r="D26" s="266">
        <v>-492</v>
      </c>
      <c r="E26" s="266">
        <v>-401</v>
      </c>
    </row>
    <row r="27" spans="1:7" s="70" customFormat="1" ht="15" customHeight="1">
      <c r="A27" s="174" t="s">
        <v>369</v>
      </c>
      <c r="B27" s="174"/>
      <c r="C27" s="645">
        <f>C25+C26</f>
        <v>6049</v>
      </c>
      <c r="D27" s="266">
        <f>D25+D26</f>
        <v>5581</v>
      </c>
      <c r="E27" s="266">
        <f>E25+E26</f>
        <v>5624.8670000000002</v>
      </c>
      <c r="G27" s="832"/>
    </row>
    <row r="28" spans="1:7" s="70" customFormat="1" ht="15" customHeight="1">
      <c r="A28" s="174" t="s">
        <v>370</v>
      </c>
      <c r="B28" s="618">
        <v>3</v>
      </c>
      <c r="C28" s="645">
        <v>790</v>
      </c>
      <c r="D28" s="266">
        <v>950.94698715103198</v>
      </c>
      <c r="E28" s="266">
        <v>1062.6418352435201</v>
      </c>
    </row>
    <row r="29" spans="1:7" ht="15" customHeight="1">
      <c r="A29" s="364" t="s">
        <v>371</v>
      </c>
      <c r="B29" s="364"/>
      <c r="C29" s="646">
        <f>C27+C28</f>
        <v>6839</v>
      </c>
      <c r="D29" s="386">
        <f>D27+D28</f>
        <v>6531.9469871510319</v>
      </c>
      <c r="E29" s="386">
        <f>E27+E28</f>
        <v>6687.5088352435205</v>
      </c>
    </row>
    <row r="30" spans="1:7" ht="5.5" customHeight="1">
      <c r="A30" s="88"/>
      <c r="B30" s="88"/>
      <c r="C30" s="88"/>
      <c r="D30" s="88"/>
      <c r="E30" s="88" t="s">
        <v>264</v>
      </c>
    </row>
    <row r="31" spans="1:7" ht="17.25" customHeight="1">
      <c r="A31" s="237"/>
      <c r="B31" s="70"/>
      <c r="C31" s="70"/>
      <c r="D31" s="22"/>
      <c r="E31" s="22"/>
    </row>
    <row r="32" spans="1:7" ht="17.25" customHeight="1">
      <c r="A32" s="70"/>
      <c r="B32" s="70"/>
      <c r="C32" s="70"/>
      <c r="D32" s="70"/>
      <c r="E32" s="70"/>
    </row>
    <row r="33" spans="1:5" ht="17.25" customHeight="1">
      <c r="A33" s="70"/>
      <c r="B33" s="70"/>
      <c r="C33" s="70"/>
      <c r="D33" s="70"/>
      <c r="E33" s="70"/>
    </row>
    <row r="34" spans="1:5" ht="17.25" customHeight="1"/>
    <row r="35" spans="1:5" ht="17.25" customHeight="1"/>
    <row r="36" spans="1:5" ht="17.25" customHeight="1"/>
    <row r="37" spans="1:5" ht="17.25" customHeight="1"/>
  </sheetData>
  <mergeCells count="5">
    <mergeCell ref="D9:E9"/>
    <mergeCell ref="C10:E10"/>
    <mergeCell ref="A19:E19"/>
    <mergeCell ref="A20:E20"/>
    <mergeCell ref="A21:E21"/>
  </mergeCells>
  <phoneticPr fontId="6" type="noConversion"/>
  <printOptions horizontalCentered="1"/>
  <pageMargins left="0.23622047244094491" right="0.39370078740157483" top="0.74803149606299213" bottom="0.74803149606299213" header="0.31496062992125984" footer="0.31496062992125984"/>
  <pageSetup paperSize="9" scale="82" orientation="portrait" r:id="rId1"/>
  <ignoredErrors>
    <ignoredError sqref="C15:E15"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tabColor rgb="FF00B050"/>
    <pageSetUpPr fitToPage="1"/>
  </sheetPr>
  <dimension ref="A1:F13"/>
  <sheetViews>
    <sheetView showGridLines="0" zoomScaleNormal="100" zoomScaleSheetLayoutView="100" workbookViewId="0">
      <selection activeCell="A8" sqref="A8"/>
    </sheetView>
  </sheetViews>
  <sheetFormatPr defaultColWidth="9.1796875" defaultRowHeight="14"/>
  <cols>
    <col min="1" max="1" width="60.1796875" style="55" customWidth="1"/>
    <col min="2" max="4" width="12.7265625" style="55" customWidth="1"/>
    <col min="5" max="5" width="2.7265625" style="55" customWidth="1"/>
    <col min="6" max="16384" width="9.1796875" style="55"/>
  </cols>
  <sheetData>
    <row r="1" spans="1:6" s="61" customFormat="1" ht="21.5">
      <c r="A1" s="307" t="s">
        <v>497</v>
      </c>
    </row>
    <row r="2" spans="1:6" s="61" customFormat="1" ht="17.149999999999999" customHeight="1">
      <c r="A2" s="294"/>
      <c r="B2" s="58"/>
      <c r="C2" s="59"/>
      <c r="D2" s="59"/>
      <c r="E2" s="60"/>
    </row>
    <row r="3" spans="1:6" ht="17.149999999999999" customHeight="1">
      <c r="A3" s="855" t="s">
        <v>178</v>
      </c>
      <c r="B3" s="308" t="s">
        <v>10</v>
      </c>
      <c r="C3" s="298" t="s">
        <v>10</v>
      </c>
      <c r="D3" s="298" t="s">
        <v>10</v>
      </c>
    </row>
    <row r="4" spans="1:6" ht="15.65" customHeight="1">
      <c r="A4" s="856"/>
      <c r="B4" s="365">
        <v>2021</v>
      </c>
      <c r="C4" s="445">
        <v>2020</v>
      </c>
      <c r="D4" s="445">
        <v>2019</v>
      </c>
    </row>
    <row r="5" spans="1:6" s="70" customFormat="1" ht="4" customHeight="1">
      <c r="A5" s="530"/>
      <c r="B5" s="696"/>
      <c r="C5" s="545"/>
      <c r="D5" s="545"/>
    </row>
    <row r="6" spans="1:6" s="70" customFormat="1" ht="17.5" customHeight="1">
      <c r="A6" s="767" t="s">
        <v>121</v>
      </c>
      <c r="B6" s="645">
        <v>-4458</v>
      </c>
      <c r="C6" s="266">
        <v>-1911</v>
      </c>
      <c r="D6" s="266">
        <v>-1871</v>
      </c>
      <c r="F6" s="832"/>
    </row>
    <row r="7" spans="1:6" ht="17.5" customHeight="1">
      <c r="A7" s="88" t="s">
        <v>843</v>
      </c>
      <c r="B7" s="646">
        <v>0</v>
      </c>
      <c r="C7" s="386">
        <v>-2389</v>
      </c>
      <c r="D7" s="386">
        <v>-2352</v>
      </c>
    </row>
    <row r="8" spans="1:6" ht="15" customHeight="1">
      <c r="A8" s="364"/>
      <c r="B8" s="646">
        <f>B6+B7</f>
        <v>-4458</v>
      </c>
      <c r="C8" s="386">
        <f>C6+C7</f>
        <v>-4300</v>
      </c>
      <c r="D8" s="386">
        <f>D6+D7</f>
        <v>-4223</v>
      </c>
    </row>
    <row r="9" spans="1:6" ht="14.15" customHeight="1">
      <c r="A9" s="88"/>
      <c r="B9" s="70"/>
      <c r="C9" s="70"/>
      <c r="D9" s="70"/>
    </row>
    <row r="10" spans="1:6">
      <c r="A10" s="237"/>
    </row>
    <row r="13" spans="1:6" hidden="1"/>
  </sheetData>
  <mergeCells count="1">
    <mergeCell ref="A3:A4"/>
  </mergeCells>
  <phoneticPr fontId="6" type="noConversion"/>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tabColor rgb="FF00B050"/>
  </sheetPr>
  <dimension ref="A1:P216"/>
  <sheetViews>
    <sheetView showGridLines="0" topLeftCell="A79" zoomScaleNormal="100" zoomScaleSheetLayoutView="100" workbookViewId="0">
      <selection activeCell="A80" sqref="A80"/>
    </sheetView>
  </sheetViews>
  <sheetFormatPr defaultColWidth="9.1796875" defaultRowHeight="17.25" customHeight="1"/>
  <cols>
    <col min="1" max="1" width="51" style="5" customWidth="1"/>
    <col min="2" max="4" width="13.26953125" style="5" customWidth="1"/>
    <col min="5" max="5" width="14.26953125" style="5" customWidth="1"/>
    <col min="6" max="6" width="14" style="5" customWidth="1"/>
    <col min="7" max="7" width="15" style="6" customWidth="1"/>
    <col min="8" max="8" width="9.1796875" style="5"/>
    <col min="9" max="9" width="9.1796875" style="5" customWidth="1"/>
    <col min="10" max="16384" width="9.1796875" style="5"/>
  </cols>
  <sheetData>
    <row r="1" spans="1:13" s="64" customFormat="1" ht="21.5">
      <c r="A1" s="307" t="s">
        <v>498</v>
      </c>
      <c r="C1" s="786"/>
      <c r="G1" s="65"/>
    </row>
    <row r="2" spans="1:13" s="61" customFormat="1" ht="15" customHeight="1">
      <c r="A2" s="57"/>
      <c r="B2" s="58"/>
      <c r="C2" s="58"/>
      <c r="D2" s="58"/>
      <c r="E2" s="58"/>
      <c r="F2" s="58"/>
    </row>
    <row r="3" spans="1:13" ht="15" customHeight="1">
      <c r="A3" s="88"/>
      <c r="B3" s="296" t="s">
        <v>10</v>
      </c>
      <c r="C3" s="296" t="s">
        <v>10</v>
      </c>
      <c r="D3" s="296" t="s">
        <v>10</v>
      </c>
      <c r="E3" s="296" t="s">
        <v>10</v>
      </c>
      <c r="F3" s="296" t="s">
        <v>10</v>
      </c>
      <c r="G3" s="40"/>
    </row>
    <row r="4" spans="1:13" ht="24" customHeight="1">
      <c r="A4" s="88"/>
      <c r="B4" s="296"/>
      <c r="C4" s="399" t="s">
        <v>577</v>
      </c>
      <c r="D4" s="882" t="s">
        <v>372</v>
      </c>
      <c r="E4" s="882"/>
      <c r="F4" s="296"/>
      <c r="G4" s="40"/>
    </row>
    <row r="5" spans="1:13" ht="1" customHeight="1">
      <c r="A5" s="880" t="s">
        <v>853</v>
      </c>
      <c r="B5" s="334"/>
      <c r="C5" s="308"/>
      <c r="D5" s="308"/>
      <c r="E5" s="334"/>
      <c r="F5" s="334"/>
    </row>
    <row r="6" spans="1:13" ht="15" customHeight="1">
      <c r="A6" s="881"/>
      <c r="B6" s="365" t="s">
        <v>117</v>
      </c>
      <c r="C6" s="365" t="s">
        <v>119</v>
      </c>
      <c r="D6" s="365" t="s">
        <v>118</v>
      </c>
      <c r="E6" s="365" t="s">
        <v>37</v>
      </c>
      <c r="F6" s="365" t="s">
        <v>38</v>
      </c>
      <c r="G6" s="40"/>
    </row>
    <row r="7" spans="1:13" ht="15" customHeight="1">
      <c r="A7" s="295" t="s">
        <v>120</v>
      </c>
      <c r="B7" s="698"/>
      <c r="C7" s="699"/>
      <c r="D7" s="699"/>
      <c r="E7" s="699"/>
      <c r="F7" s="699"/>
      <c r="G7" s="53"/>
    </row>
    <row r="8" spans="1:13" ht="15" customHeight="1">
      <c r="A8" s="99">
        <v>44197</v>
      </c>
      <c r="B8" s="645">
        <v>20118</v>
      </c>
      <c r="C8" s="641">
        <v>15420</v>
      </c>
      <c r="D8" s="641">
        <v>2819</v>
      </c>
      <c r="E8" s="641">
        <v>1074</v>
      </c>
      <c r="F8" s="641">
        <f t="shared" ref="F8:F15" si="0">SUM(B8:E8)</f>
        <v>39431</v>
      </c>
      <c r="G8" s="47"/>
      <c r="H8" s="6"/>
      <c r="I8" s="6"/>
      <c r="J8" s="6"/>
      <c r="K8" s="6"/>
      <c r="L8" s="6"/>
      <c r="M8" s="6"/>
    </row>
    <row r="9" spans="1:13" ht="15" customHeight="1">
      <c r="A9" s="397" t="s">
        <v>734</v>
      </c>
      <c r="B9" s="641">
        <v>741</v>
      </c>
      <c r="C9" s="641">
        <v>1753</v>
      </c>
      <c r="D9" s="641">
        <v>0</v>
      </c>
      <c r="E9" s="641">
        <v>1</v>
      </c>
      <c r="F9" s="641">
        <f t="shared" si="0"/>
        <v>2495</v>
      </c>
      <c r="G9" s="47"/>
      <c r="H9" s="6"/>
      <c r="I9" s="6"/>
      <c r="J9" s="6"/>
      <c r="K9" s="6"/>
      <c r="L9" s="6"/>
      <c r="M9" s="6"/>
    </row>
    <row r="10" spans="1:13" ht="15" customHeight="1">
      <c r="A10" s="397" t="s">
        <v>579</v>
      </c>
      <c r="B10" s="641">
        <v>-2</v>
      </c>
      <c r="C10" s="641">
        <v>0</v>
      </c>
      <c r="D10" s="641">
        <v>0</v>
      </c>
      <c r="E10" s="641">
        <v>0</v>
      </c>
      <c r="F10" s="641">
        <f t="shared" si="0"/>
        <v>-2</v>
      </c>
      <c r="G10" s="47"/>
      <c r="H10" s="6"/>
      <c r="I10" s="6"/>
      <c r="J10" s="6"/>
      <c r="K10" s="6"/>
      <c r="L10" s="6"/>
      <c r="M10" s="6"/>
    </row>
    <row r="11" spans="1:13" ht="15" customHeight="1">
      <c r="A11" s="952" t="s">
        <v>957</v>
      </c>
      <c r="B11" s="641">
        <v>-534</v>
      </c>
      <c r="C11" s="641">
        <v>-362</v>
      </c>
      <c r="D11" s="641">
        <v>-7</v>
      </c>
      <c r="E11" s="641">
        <v>0</v>
      </c>
      <c r="F11" s="641">
        <f t="shared" si="0"/>
        <v>-903</v>
      </c>
      <c r="G11" s="47"/>
      <c r="H11" s="6"/>
      <c r="I11" s="6"/>
      <c r="J11" s="6"/>
      <c r="K11" s="6"/>
      <c r="L11" s="6"/>
      <c r="M11" s="6"/>
    </row>
    <row r="12" spans="1:13" ht="15" customHeight="1">
      <c r="A12" s="88" t="s">
        <v>114</v>
      </c>
      <c r="B12" s="641">
        <v>0</v>
      </c>
      <c r="C12" s="641">
        <v>0</v>
      </c>
      <c r="D12" s="641">
        <v>229</v>
      </c>
      <c r="E12" s="641">
        <v>2</v>
      </c>
      <c r="F12" s="641">
        <f t="shared" si="0"/>
        <v>231</v>
      </c>
      <c r="G12" s="47"/>
      <c r="H12" s="6"/>
      <c r="I12" s="6"/>
      <c r="J12" s="6"/>
      <c r="K12" s="6"/>
      <c r="L12" s="6"/>
      <c r="M12" s="6"/>
    </row>
    <row r="13" spans="1:13" ht="15" customHeight="1">
      <c r="A13" s="88" t="s">
        <v>735</v>
      </c>
      <c r="B13" s="641">
        <v>-18</v>
      </c>
      <c r="C13" s="641">
        <v>0</v>
      </c>
      <c r="D13" s="641">
        <v>-44</v>
      </c>
      <c r="E13" s="641">
        <v>-3</v>
      </c>
      <c r="F13" s="641">
        <f t="shared" si="0"/>
        <v>-65</v>
      </c>
      <c r="G13" s="47"/>
      <c r="H13" s="19"/>
      <c r="I13" s="6"/>
      <c r="J13" s="6"/>
      <c r="K13" s="6"/>
      <c r="L13" s="6"/>
      <c r="M13" s="6"/>
    </row>
    <row r="14" spans="1:13" ht="15" customHeight="1">
      <c r="A14" s="767" t="s">
        <v>437</v>
      </c>
      <c r="B14" s="641">
        <v>96</v>
      </c>
      <c r="C14" s="641">
        <v>7</v>
      </c>
      <c r="D14" s="641">
        <v>0</v>
      </c>
      <c r="E14" s="641">
        <v>0</v>
      </c>
      <c r="F14" s="641">
        <f t="shared" si="0"/>
        <v>103</v>
      </c>
      <c r="G14" s="47"/>
      <c r="H14" s="19"/>
      <c r="I14" s="6"/>
      <c r="J14" s="6"/>
      <c r="K14" s="6"/>
      <c r="L14" s="6"/>
      <c r="M14" s="6"/>
    </row>
    <row r="15" spans="1:13" ht="15" customHeight="1">
      <c r="A15" s="225" t="s">
        <v>438</v>
      </c>
      <c r="B15" s="646">
        <v>1088</v>
      </c>
      <c r="C15" s="646">
        <v>863</v>
      </c>
      <c r="D15" s="646">
        <v>192</v>
      </c>
      <c r="E15" s="646">
        <v>40</v>
      </c>
      <c r="F15" s="646">
        <f t="shared" si="0"/>
        <v>2183</v>
      </c>
      <c r="G15" s="47"/>
      <c r="H15" s="6"/>
      <c r="I15" s="6"/>
      <c r="J15" s="6"/>
      <c r="K15" s="6"/>
      <c r="L15" s="6"/>
      <c r="M15" s="6"/>
    </row>
    <row r="16" spans="1:13" ht="15" customHeight="1">
      <c r="A16" s="99">
        <v>44561</v>
      </c>
      <c r="B16" s="646">
        <f>SUM(B8:B15)</f>
        <v>21489</v>
      </c>
      <c r="C16" s="646">
        <f>SUM(C8:C15)</f>
        <v>17681</v>
      </c>
      <c r="D16" s="646">
        <f>SUM(D8:D15)</f>
        <v>3189</v>
      </c>
      <c r="E16" s="646">
        <f>SUM(E8:E15)</f>
        <v>1114</v>
      </c>
      <c r="F16" s="646">
        <f>SUM(F8:F15)</f>
        <v>43473</v>
      </c>
      <c r="G16" s="47"/>
      <c r="H16" s="6"/>
      <c r="I16" s="6"/>
      <c r="J16" s="6"/>
      <c r="K16" s="6"/>
      <c r="L16" s="6"/>
      <c r="M16" s="6"/>
    </row>
    <row r="17" spans="1:16" ht="15" customHeight="1">
      <c r="A17" s="99"/>
      <c r="B17" s="645"/>
      <c r="C17" s="645"/>
      <c r="D17" s="645"/>
      <c r="E17" s="645"/>
      <c r="F17" s="645"/>
      <c r="G17" s="47"/>
      <c r="H17" s="6"/>
      <c r="I17" s="6"/>
      <c r="J17" s="6"/>
      <c r="K17" s="6"/>
      <c r="L17" s="6"/>
      <c r="M17" s="6"/>
    </row>
    <row r="18" spans="1:16" ht="15" customHeight="1">
      <c r="A18" s="295" t="s">
        <v>265</v>
      </c>
      <c r="B18" s="700"/>
      <c r="C18" s="700"/>
      <c r="D18" s="700"/>
      <c r="E18" s="700"/>
      <c r="F18" s="700"/>
      <c r="G18" s="47"/>
      <c r="H18" s="6"/>
      <c r="I18" s="6"/>
      <c r="J18" s="6"/>
      <c r="K18" s="6"/>
      <c r="L18" s="6"/>
      <c r="M18" s="6"/>
    </row>
    <row r="19" spans="1:16" ht="15" customHeight="1">
      <c r="A19" s="99">
        <v>44197</v>
      </c>
      <c r="B19" s="647">
        <v>-1176</v>
      </c>
      <c r="C19" s="647">
        <v>-211</v>
      </c>
      <c r="D19" s="647">
        <v>-2282</v>
      </c>
      <c r="E19" s="647">
        <v>-821</v>
      </c>
      <c r="F19" s="647">
        <f>SUM(B19:E19)</f>
        <v>-4490</v>
      </c>
      <c r="G19" s="47"/>
      <c r="H19" s="6"/>
      <c r="I19" s="6"/>
      <c r="J19" s="6"/>
      <c r="K19" s="6"/>
      <c r="L19" s="6"/>
      <c r="M19" s="6"/>
    </row>
    <row r="20" spans="1:16" ht="15" customHeight="1">
      <c r="A20" s="88" t="s">
        <v>277</v>
      </c>
      <c r="B20" s="641">
        <v>0</v>
      </c>
      <c r="C20" s="641">
        <v>0</v>
      </c>
      <c r="D20" s="641">
        <v>-222</v>
      </c>
      <c r="E20" s="641">
        <v>-52</v>
      </c>
      <c r="F20" s="647">
        <f t="shared" ref="F20:F22" si="1">SUM(B20:E20)</f>
        <v>-274</v>
      </c>
      <c r="G20" s="47"/>
      <c r="H20" s="203"/>
      <c r="I20" s="6"/>
      <c r="J20" s="697"/>
      <c r="K20" s="6"/>
      <c r="L20" s="6"/>
      <c r="M20" s="6"/>
    </row>
    <row r="21" spans="1:16" ht="15" customHeight="1">
      <c r="A21" s="88" t="s">
        <v>735</v>
      </c>
      <c r="B21" s="641">
        <v>18</v>
      </c>
      <c r="C21" s="641">
        <v>1</v>
      </c>
      <c r="D21" s="641">
        <v>48</v>
      </c>
      <c r="E21" s="641">
        <v>2</v>
      </c>
      <c r="F21" s="647">
        <f t="shared" si="1"/>
        <v>69</v>
      </c>
      <c r="G21" s="47"/>
      <c r="H21" s="6"/>
      <c r="I21" s="6"/>
      <c r="J21" s="6"/>
      <c r="K21" s="6"/>
      <c r="L21" s="6"/>
      <c r="M21" s="6"/>
    </row>
    <row r="22" spans="1:16" ht="15" customHeight="1">
      <c r="A22" s="234" t="s">
        <v>438</v>
      </c>
      <c r="B22" s="646">
        <v>-1</v>
      </c>
      <c r="C22" s="646">
        <v>-1</v>
      </c>
      <c r="D22" s="646">
        <v>-153</v>
      </c>
      <c r="E22" s="646">
        <v>-32</v>
      </c>
      <c r="F22" s="653">
        <f t="shared" si="1"/>
        <v>-187</v>
      </c>
      <c r="G22" s="54"/>
      <c r="H22" s="19"/>
      <c r="I22" s="6"/>
      <c r="J22" s="6"/>
      <c r="K22" s="6"/>
      <c r="L22" s="6"/>
      <c r="M22" s="6"/>
    </row>
    <row r="23" spans="1:16" ht="15" customHeight="1">
      <c r="A23" s="99">
        <v>44561</v>
      </c>
      <c r="B23" s="648">
        <f>SUM(B19:B22)</f>
        <v>-1159</v>
      </c>
      <c r="C23" s="648">
        <f>SUM(C19:C22)</f>
        <v>-211</v>
      </c>
      <c r="D23" s="648">
        <f>SUM(D19:D22)</f>
        <v>-2609</v>
      </c>
      <c r="E23" s="648">
        <f>SUM(E19:E22)</f>
        <v>-903</v>
      </c>
      <c r="F23" s="648">
        <f>SUM(F19:F22)</f>
        <v>-4882</v>
      </c>
      <c r="G23" s="54"/>
      <c r="H23" s="19"/>
      <c r="I23" s="6"/>
      <c r="J23" s="6"/>
      <c r="K23" s="6"/>
      <c r="L23" s="6"/>
      <c r="M23" s="6"/>
    </row>
    <row r="24" spans="1:16" s="2" customFormat="1" ht="15" customHeight="1">
      <c r="A24" s="364" t="s">
        <v>845</v>
      </c>
      <c r="B24" s="646">
        <f>B16+B23</f>
        <v>20330</v>
      </c>
      <c r="C24" s="646">
        <f>C16+C23</f>
        <v>17470</v>
      </c>
      <c r="D24" s="646">
        <f>D16+D23</f>
        <v>580</v>
      </c>
      <c r="E24" s="646">
        <f>E16+E23</f>
        <v>211</v>
      </c>
      <c r="F24" s="646">
        <f>F16+F23</f>
        <v>38591</v>
      </c>
      <c r="G24" s="47"/>
      <c r="H24" s="19"/>
      <c r="I24" s="7"/>
      <c r="J24" s="6"/>
      <c r="K24" s="6"/>
      <c r="L24" s="6"/>
      <c r="M24" s="6"/>
      <c r="N24" s="5"/>
      <c r="O24" s="5"/>
      <c r="P24" s="5"/>
    </row>
    <row r="25" spans="1:16" s="2" customFormat="1" ht="15" customHeight="1">
      <c r="A25" s="225"/>
      <c r="B25" s="226"/>
      <c r="C25" s="226"/>
      <c r="D25" s="226"/>
      <c r="E25" s="226"/>
      <c r="F25" s="226"/>
      <c r="G25" s="6"/>
      <c r="H25" s="5"/>
      <c r="I25" s="7"/>
      <c r="J25" s="5"/>
      <c r="K25" s="5"/>
      <c r="L25" s="5"/>
      <c r="M25" s="5"/>
      <c r="N25" s="5"/>
      <c r="O25" s="5"/>
      <c r="P25" s="5"/>
    </row>
    <row r="26" spans="1:16" s="2" customFormat="1" ht="15" customHeight="1">
      <c r="A26" s="436"/>
      <c r="B26" s="305"/>
      <c r="C26" s="305"/>
      <c r="D26" s="305"/>
      <c r="E26" s="305"/>
      <c r="F26" s="305"/>
      <c r="G26" s="6"/>
      <c r="H26" s="5"/>
      <c r="I26" s="7"/>
      <c r="J26" s="5"/>
      <c r="K26" s="5"/>
      <c r="L26" s="5"/>
      <c r="M26" s="5"/>
      <c r="N26" s="5"/>
      <c r="O26" s="5"/>
      <c r="P26" s="5"/>
    </row>
    <row r="27" spans="1:16" s="95" customFormat="1" ht="15" customHeight="1">
      <c r="A27" s="185"/>
      <c r="B27" s="297" t="s">
        <v>10</v>
      </c>
      <c r="C27" s="297" t="s">
        <v>10</v>
      </c>
      <c r="D27" s="297" t="s">
        <v>10</v>
      </c>
      <c r="E27" s="297" t="s">
        <v>10</v>
      </c>
      <c r="F27" s="297" t="s">
        <v>10</v>
      </c>
      <c r="G27" s="6"/>
      <c r="H27" s="5"/>
      <c r="I27" s="113"/>
    </row>
    <row r="28" spans="1:16" s="95" customFormat="1" ht="24" customHeight="1">
      <c r="A28" s="185"/>
      <c r="B28" s="297"/>
      <c r="C28" s="324" t="s">
        <v>577</v>
      </c>
      <c r="D28" s="883" t="s">
        <v>372</v>
      </c>
      <c r="E28" s="883"/>
      <c r="F28" s="297"/>
      <c r="G28" s="6"/>
      <c r="H28" s="5"/>
      <c r="I28" s="113"/>
    </row>
    <row r="29" spans="1:16" ht="1.5" hidden="1" customHeight="1">
      <c r="A29" s="185"/>
      <c r="B29" s="334"/>
      <c r="C29" s="298"/>
      <c r="D29" s="298"/>
      <c r="E29" s="334"/>
      <c r="F29" s="334"/>
    </row>
    <row r="30" spans="1:16" ht="15" customHeight="1">
      <c r="A30" s="461" t="s">
        <v>682</v>
      </c>
      <c r="B30" s="366" t="s">
        <v>117</v>
      </c>
      <c r="C30" s="366" t="s">
        <v>119</v>
      </c>
      <c r="D30" s="366" t="s">
        <v>118</v>
      </c>
      <c r="E30" s="366" t="s">
        <v>37</v>
      </c>
      <c r="F30" s="366" t="s">
        <v>38</v>
      </c>
      <c r="G30" s="32"/>
    </row>
    <row r="31" spans="1:16" ht="15" customHeight="1">
      <c r="A31" s="295" t="s">
        <v>120</v>
      </c>
      <c r="B31" s="88"/>
      <c r="C31" s="88"/>
      <c r="D31" s="88"/>
      <c r="E31" s="88"/>
      <c r="F31" s="88"/>
      <c r="G31" s="32"/>
    </row>
    <row r="32" spans="1:16" ht="15" customHeight="1">
      <c r="A32" s="99">
        <v>43831</v>
      </c>
      <c r="B32" s="169">
        <v>19246</v>
      </c>
      <c r="C32" s="169">
        <v>12121</v>
      </c>
      <c r="D32" s="188">
        <v>2991</v>
      </c>
      <c r="E32" s="188">
        <v>1161</v>
      </c>
      <c r="F32" s="169">
        <f t="shared" ref="F32:F35" si="2">SUM(B32:E32)</f>
        <v>35519</v>
      </c>
      <c r="G32" s="32"/>
    </row>
    <row r="33" spans="1:10" ht="15" customHeight="1">
      <c r="A33" s="819" t="s">
        <v>578</v>
      </c>
      <c r="B33" s="169">
        <v>2407</v>
      </c>
      <c r="C33" s="169">
        <v>4244</v>
      </c>
      <c r="D33" s="188" t="s">
        <v>705</v>
      </c>
      <c r="E33" s="188">
        <v>-31</v>
      </c>
      <c r="F33" s="169">
        <f t="shared" si="2"/>
        <v>6620</v>
      </c>
      <c r="G33" s="32"/>
    </row>
    <row r="34" spans="1:10" ht="15" customHeight="1">
      <c r="A34" s="819" t="s">
        <v>579</v>
      </c>
      <c r="B34" s="267">
        <v>-1</v>
      </c>
      <c r="C34" s="267" t="s">
        <v>705</v>
      </c>
      <c r="D34" s="267" t="s">
        <v>705</v>
      </c>
      <c r="E34" s="267" t="s">
        <v>705</v>
      </c>
      <c r="F34" s="267">
        <f t="shared" si="2"/>
        <v>-1</v>
      </c>
      <c r="G34" s="32"/>
    </row>
    <row r="35" spans="1:10" ht="15" customHeight="1">
      <c r="A35" s="819" t="s">
        <v>114</v>
      </c>
      <c r="B35" s="169" t="s">
        <v>705</v>
      </c>
      <c r="C35" s="169" t="s">
        <v>705</v>
      </c>
      <c r="D35" s="188">
        <v>156</v>
      </c>
      <c r="E35" s="188">
        <v>2</v>
      </c>
      <c r="F35" s="169">
        <f t="shared" si="2"/>
        <v>158</v>
      </c>
      <c r="G35" s="32"/>
    </row>
    <row r="36" spans="1:10" ht="15" customHeight="1">
      <c r="A36" s="819" t="s">
        <v>735</v>
      </c>
      <c r="B36" s="169" t="s">
        <v>705</v>
      </c>
      <c r="C36" s="169" t="s">
        <v>705</v>
      </c>
      <c r="D36" s="188">
        <v>-144</v>
      </c>
      <c r="E36" s="188" t="s">
        <v>705</v>
      </c>
      <c r="F36" s="169">
        <f t="shared" ref="F36:F38" si="3">SUM(B36:E36)</f>
        <v>-144</v>
      </c>
      <c r="G36" s="32"/>
      <c r="J36" s="188"/>
    </row>
    <row r="37" spans="1:10" ht="15" customHeight="1">
      <c r="A37" s="819" t="s">
        <v>437</v>
      </c>
      <c r="B37" s="169">
        <v>-38</v>
      </c>
      <c r="C37" s="169">
        <v>-5</v>
      </c>
      <c r="D37" s="188" t="s">
        <v>705</v>
      </c>
      <c r="E37" s="188" t="s">
        <v>705</v>
      </c>
      <c r="F37" s="169">
        <f t="shared" si="3"/>
        <v>-43</v>
      </c>
      <c r="G37" s="32"/>
      <c r="H37" s="6"/>
      <c r="J37" s="188"/>
    </row>
    <row r="38" spans="1:10" ht="15" customHeight="1">
      <c r="A38" s="819" t="s">
        <v>438</v>
      </c>
      <c r="B38" s="267">
        <v>-1496</v>
      </c>
      <c r="C38" s="267">
        <v>-940</v>
      </c>
      <c r="D38" s="267">
        <v>-184</v>
      </c>
      <c r="E38" s="267">
        <v>-58</v>
      </c>
      <c r="F38" s="267">
        <f t="shared" si="3"/>
        <v>-2678</v>
      </c>
      <c r="G38" s="32"/>
      <c r="H38" s="6"/>
      <c r="J38" s="267"/>
    </row>
    <row r="39" spans="1:10" ht="15" customHeight="1">
      <c r="A39" s="99">
        <v>44196</v>
      </c>
      <c r="B39" s="389">
        <f>SUM(B32:B38)</f>
        <v>20118</v>
      </c>
      <c r="C39" s="389">
        <f>SUM(C32:C38)</f>
        <v>15420</v>
      </c>
      <c r="D39" s="389">
        <f>SUM(D32:D38)</f>
        <v>2819</v>
      </c>
      <c r="E39" s="389">
        <f>SUM(E32:E38)</f>
        <v>1074</v>
      </c>
      <c r="F39" s="389">
        <f>SUM(F32:F38)</f>
        <v>39431</v>
      </c>
      <c r="G39" s="32"/>
      <c r="H39" s="6"/>
      <c r="J39" s="188"/>
    </row>
    <row r="40" spans="1:10" ht="15" customHeight="1">
      <c r="A40" s="99"/>
      <c r="B40" s="162"/>
      <c r="C40" s="162"/>
      <c r="D40" s="191"/>
      <c r="E40" s="191"/>
      <c r="F40" s="162"/>
      <c r="G40" s="32"/>
      <c r="H40" s="6"/>
      <c r="J40" s="188"/>
    </row>
    <row r="41" spans="1:10" ht="15" customHeight="1">
      <c r="A41" s="295" t="s">
        <v>265</v>
      </c>
      <c r="B41" s="166"/>
      <c r="C41" s="166"/>
      <c r="D41" s="190"/>
      <c r="E41" s="190"/>
      <c r="F41" s="166"/>
      <c r="G41" s="32"/>
      <c r="H41" s="6"/>
      <c r="J41" s="188"/>
    </row>
    <row r="42" spans="1:10" ht="15" customHeight="1">
      <c r="A42" s="99">
        <v>43831</v>
      </c>
      <c r="B42" s="169">
        <v>-1179</v>
      </c>
      <c r="C42" s="169">
        <v>-212</v>
      </c>
      <c r="D42" s="188">
        <v>-2292</v>
      </c>
      <c r="E42" s="188">
        <v>-807</v>
      </c>
      <c r="F42" s="169">
        <f t="shared" ref="F42:F45" si="4">SUM(B42:E42)</f>
        <v>-4490</v>
      </c>
      <c r="G42" s="32"/>
      <c r="H42" s="6"/>
      <c r="J42" s="191"/>
    </row>
    <row r="43" spans="1:10" ht="15" customHeight="1">
      <c r="A43" s="819" t="s">
        <v>277</v>
      </c>
      <c r="B43" s="267" t="s">
        <v>705</v>
      </c>
      <c r="C43" s="267" t="s">
        <v>705</v>
      </c>
      <c r="D43" s="267">
        <v>-279</v>
      </c>
      <c r="E43" s="267">
        <v>-54</v>
      </c>
      <c r="F43" s="267">
        <f t="shared" si="4"/>
        <v>-333</v>
      </c>
      <c r="G43" s="32"/>
      <c r="H43" s="6"/>
      <c r="J43" s="266"/>
    </row>
    <row r="44" spans="1:10" ht="15" customHeight="1">
      <c r="A44" s="819" t="s">
        <v>735</v>
      </c>
      <c r="B44" s="169" t="s">
        <v>705</v>
      </c>
      <c r="C44" s="169" t="s">
        <v>705</v>
      </c>
      <c r="D44" s="188">
        <v>139</v>
      </c>
      <c r="E44" s="188" t="s">
        <v>705</v>
      </c>
      <c r="F44" s="169">
        <f t="shared" si="4"/>
        <v>139</v>
      </c>
      <c r="G44" s="32"/>
      <c r="H44" s="6"/>
      <c r="J44" s="188"/>
    </row>
    <row r="45" spans="1:10" ht="15" customHeight="1">
      <c r="A45" s="819" t="s">
        <v>438</v>
      </c>
      <c r="B45" s="267">
        <v>3</v>
      </c>
      <c r="C45" s="267">
        <v>1</v>
      </c>
      <c r="D45" s="267">
        <v>150</v>
      </c>
      <c r="E45" s="267">
        <v>40</v>
      </c>
      <c r="F45" s="267">
        <f t="shared" si="4"/>
        <v>194</v>
      </c>
      <c r="G45" s="32"/>
      <c r="H45" s="6"/>
      <c r="J45" s="266"/>
    </row>
    <row r="46" spans="1:10" ht="15" customHeight="1">
      <c r="A46" s="99">
        <v>44196</v>
      </c>
      <c r="B46" s="389">
        <f>SUM(B42:B45)</f>
        <v>-1176</v>
      </c>
      <c r="C46" s="389">
        <f>SUM(C42:C45)</f>
        <v>-211</v>
      </c>
      <c r="D46" s="389">
        <f>SUM(D42:D45)</f>
        <v>-2282</v>
      </c>
      <c r="E46" s="389">
        <f>SUM(E42:E45)</f>
        <v>-821</v>
      </c>
      <c r="F46" s="389">
        <f>SUM(F42:F45)</f>
        <v>-4490</v>
      </c>
      <c r="J46" s="188"/>
    </row>
    <row r="47" spans="1:10" ht="15" customHeight="1">
      <c r="A47" s="821" t="s">
        <v>844</v>
      </c>
      <c r="B47" s="386">
        <f>B39+B46</f>
        <v>18942</v>
      </c>
      <c r="C47" s="386">
        <f>C39+C46</f>
        <v>15209</v>
      </c>
      <c r="D47" s="386">
        <f>D39+D46</f>
        <v>537</v>
      </c>
      <c r="E47" s="386">
        <f>E39+E46</f>
        <v>253</v>
      </c>
      <c r="F47" s="386">
        <f>F39+F46</f>
        <v>34941</v>
      </c>
      <c r="J47" s="188"/>
    </row>
    <row r="48" spans="1:10" ht="6" customHeight="1">
      <c r="A48" s="434"/>
      <c r="B48" s="266"/>
      <c r="C48" s="266"/>
      <c r="D48" s="266"/>
      <c r="E48" s="266"/>
      <c r="F48" s="266"/>
      <c r="J48" s="267"/>
    </row>
    <row r="49" spans="1:10" ht="26.5" customHeight="1">
      <c r="A49" s="852" t="s">
        <v>846</v>
      </c>
      <c r="B49" s="852"/>
      <c r="C49" s="852"/>
      <c r="D49" s="852"/>
      <c r="E49" s="852"/>
      <c r="F49" s="852"/>
      <c r="G49" s="515"/>
      <c r="H49" s="113"/>
      <c r="J49" s="188"/>
    </row>
    <row r="50" spans="1:10" ht="29" customHeight="1">
      <c r="A50" s="852" t="s">
        <v>847</v>
      </c>
      <c r="B50" s="852"/>
      <c r="C50" s="852"/>
      <c r="D50" s="852"/>
      <c r="E50" s="852"/>
      <c r="F50" s="852"/>
      <c r="G50" s="769"/>
      <c r="H50" s="113"/>
      <c r="J50" s="267"/>
    </row>
    <row r="51" spans="1:10" ht="59.5" customHeight="1">
      <c r="A51" s="852" t="s">
        <v>958</v>
      </c>
      <c r="B51" s="852"/>
      <c r="C51" s="852"/>
      <c r="D51" s="852"/>
      <c r="E51" s="852"/>
      <c r="F51" s="852"/>
      <c r="G51" s="796"/>
      <c r="H51" s="113"/>
      <c r="J51" s="267"/>
    </row>
    <row r="52" spans="1:10" ht="15.5">
      <c r="A52" s="852"/>
      <c r="B52" s="852"/>
      <c r="C52" s="852"/>
      <c r="D52" s="852"/>
      <c r="E52" s="852"/>
      <c r="F52" s="852"/>
      <c r="G52" s="796"/>
      <c r="H52" s="113"/>
      <c r="J52" s="267"/>
    </row>
    <row r="53" spans="1:10" ht="15" customHeight="1">
      <c r="A53" s="516"/>
      <c r="B53" s="517"/>
      <c r="C53" s="517"/>
      <c r="D53" s="517"/>
      <c r="E53" s="517"/>
      <c r="F53" s="517"/>
      <c r="G53" s="518"/>
      <c r="J53" s="188"/>
    </row>
    <row r="54" spans="1:10" ht="18" customHeight="1">
      <c r="A54" s="439" t="s">
        <v>619</v>
      </c>
      <c r="B54" s="335"/>
      <c r="C54" s="335"/>
      <c r="D54" s="335"/>
      <c r="E54" s="335"/>
      <c r="F54" s="335"/>
      <c r="G54" s="336"/>
      <c r="J54" s="267"/>
    </row>
    <row r="55" spans="1:10" ht="17.25" customHeight="1">
      <c r="A55" s="280"/>
      <c r="B55" s="208"/>
      <c r="C55" s="208"/>
      <c r="D55" s="208"/>
      <c r="E55" s="208"/>
      <c r="F55" s="208"/>
      <c r="G55" s="51"/>
    </row>
    <row r="56" spans="1:10" ht="14.15" customHeight="1">
      <c r="A56" s="276"/>
      <c r="B56" s="208"/>
      <c r="C56" s="884" t="s">
        <v>848</v>
      </c>
      <c r="D56" s="884"/>
      <c r="E56" s="885" t="s">
        <v>684</v>
      </c>
      <c r="F56" s="885"/>
      <c r="G56" s="51"/>
    </row>
    <row r="57" spans="1:10" ht="14.15" customHeight="1">
      <c r="A57" s="276"/>
      <c r="B57" s="276"/>
      <c r="C57" s="292" t="s">
        <v>152</v>
      </c>
      <c r="D57" s="292" t="s">
        <v>152</v>
      </c>
      <c r="E57" s="401" t="s">
        <v>152</v>
      </c>
      <c r="F57" s="401" t="s">
        <v>152</v>
      </c>
      <c r="G57" s="44"/>
    </row>
    <row r="58" spans="1:10" ht="14.15" customHeight="1">
      <c r="A58" s="276"/>
      <c r="B58" s="276"/>
      <c r="C58" s="292"/>
      <c r="D58" s="292" t="s">
        <v>373</v>
      </c>
      <c r="E58" s="401"/>
      <c r="F58" s="401" t="s">
        <v>373</v>
      </c>
      <c r="G58" s="44"/>
    </row>
    <row r="59" spans="1:10" ht="14.15" customHeight="1">
      <c r="A59" s="276"/>
      <c r="B59" s="276"/>
      <c r="C59" s="292"/>
      <c r="D59" s="292" t="s">
        <v>374</v>
      </c>
      <c r="E59" s="401"/>
      <c r="F59" s="401" t="s">
        <v>374</v>
      </c>
    </row>
    <row r="60" spans="1:10" ht="15" customHeight="1">
      <c r="A60" s="524"/>
      <c r="B60" s="383"/>
      <c r="C60" s="384" t="s">
        <v>117</v>
      </c>
      <c r="D60" s="384" t="s">
        <v>119</v>
      </c>
      <c r="E60" s="525" t="s">
        <v>117</v>
      </c>
      <c r="F60" s="525" t="s">
        <v>119</v>
      </c>
    </row>
    <row r="61" spans="1:10" ht="15" customHeight="1">
      <c r="A61" s="953" t="s">
        <v>959</v>
      </c>
      <c r="B61" s="276"/>
      <c r="C61" s="694">
        <v>3.9</v>
      </c>
      <c r="D61" s="694">
        <v>1.7</v>
      </c>
      <c r="E61" s="177">
        <v>4</v>
      </c>
      <c r="F61" s="177">
        <v>1.7</v>
      </c>
      <c r="G61" s="50"/>
    </row>
    <row r="62" spans="1:10" ht="15" customHeight="1">
      <c r="A62" s="952" t="s">
        <v>960</v>
      </c>
      <c r="B62" s="276"/>
      <c r="C62" s="694">
        <v>3.5</v>
      </c>
      <c r="D62" s="694">
        <v>1.8</v>
      </c>
      <c r="E62" s="177">
        <v>3.4</v>
      </c>
      <c r="F62" s="177">
        <v>1.9</v>
      </c>
      <c r="G62" s="50"/>
    </row>
    <row r="63" spans="1:10" ht="15" customHeight="1">
      <c r="A63" s="952" t="s">
        <v>961</v>
      </c>
      <c r="B63" s="276"/>
      <c r="C63" s="694">
        <v>3.9</v>
      </c>
      <c r="D63" s="694">
        <v>4</v>
      </c>
      <c r="E63" s="177">
        <v>3.7</v>
      </c>
      <c r="F63" s="177">
        <v>3.7</v>
      </c>
      <c r="G63" s="50"/>
    </row>
    <row r="64" spans="1:10" ht="15" customHeight="1">
      <c r="A64" s="952" t="s">
        <v>962</v>
      </c>
      <c r="B64" s="276"/>
      <c r="C64" s="694">
        <v>4.7</v>
      </c>
      <c r="D64" s="694">
        <v>5</v>
      </c>
      <c r="E64" s="177">
        <v>3.8</v>
      </c>
      <c r="F64" s="177">
        <v>3.1</v>
      </c>
      <c r="G64" s="50"/>
    </row>
    <row r="65" spans="1:8" ht="15" customHeight="1">
      <c r="A65" s="952" t="s">
        <v>465</v>
      </c>
      <c r="B65" s="281"/>
      <c r="C65" s="695">
        <v>1.7</v>
      </c>
      <c r="D65" s="695">
        <v>1.9</v>
      </c>
      <c r="E65" s="460">
        <v>1.6</v>
      </c>
      <c r="F65" s="460">
        <v>1.9</v>
      </c>
      <c r="G65" s="50"/>
    </row>
    <row r="66" spans="1:8" ht="15" customHeight="1">
      <c r="A66" s="772" t="s">
        <v>610</v>
      </c>
      <c r="B66" s="281"/>
      <c r="C66" s="701">
        <f>SUM(C61:C65)</f>
        <v>17.7</v>
      </c>
      <c r="D66" s="701">
        <f>SUM(D61:D65)</f>
        <v>14.4</v>
      </c>
      <c r="E66" s="178">
        <f t="shared" ref="E66:F66" si="5">SUM(E61:E65)</f>
        <v>16.500000000000004</v>
      </c>
      <c r="F66" s="178">
        <f t="shared" si="5"/>
        <v>12.3</v>
      </c>
      <c r="G66" s="50"/>
    </row>
    <row r="67" spans="1:8" ht="15" customHeight="1">
      <c r="A67" s="835" t="s">
        <v>849</v>
      </c>
      <c r="B67" s="281"/>
      <c r="C67" s="695">
        <v>2.6</v>
      </c>
      <c r="D67" s="695">
        <v>3.1</v>
      </c>
      <c r="E67" s="460">
        <v>2.4</v>
      </c>
      <c r="F67" s="460">
        <v>2.9</v>
      </c>
      <c r="G67" s="50"/>
      <c r="H67" s="840"/>
    </row>
    <row r="68" spans="1:8" ht="15" customHeight="1">
      <c r="A68" s="363" t="s">
        <v>611</v>
      </c>
      <c r="B68" s="460"/>
      <c r="C68" s="695">
        <f>SUM(C66:C67)</f>
        <v>20.3</v>
      </c>
      <c r="D68" s="695">
        <f t="shared" ref="D68:F68" si="6">SUM(D66:D67)</f>
        <v>17.5</v>
      </c>
      <c r="E68" s="460">
        <f t="shared" si="6"/>
        <v>18.900000000000002</v>
      </c>
      <c r="F68" s="460">
        <f t="shared" si="6"/>
        <v>15.200000000000001</v>
      </c>
      <c r="G68" s="50"/>
    </row>
    <row r="69" spans="1:8" ht="6" customHeight="1">
      <c r="A69" s="439"/>
      <c r="B69" s="281"/>
      <c r="C69" s="519"/>
      <c r="D69" s="520"/>
      <c r="E69" s="177"/>
      <c r="F69" s="177"/>
      <c r="G69" s="50"/>
    </row>
    <row r="70" spans="1:8" ht="38" customHeight="1">
      <c r="A70" s="852" t="s">
        <v>850</v>
      </c>
      <c r="B70" s="852"/>
      <c r="C70" s="852"/>
      <c r="D70" s="852"/>
      <c r="E70" s="852"/>
      <c r="F70" s="852"/>
      <c r="G70" s="50"/>
    </row>
    <row r="71" spans="1:8" ht="15" customHeight="1">
      <c r="A71" s="852" t="s">
        <v>851</v>
      </c>
      <c r="B71" s="852"/>
      <c r="C71" s="852"/>
      <c r="D71" s="852"/>
      <c r="E71" s="852"/>
      <c r="F71" s="852"/>
      <c r="G71" s="50"/>
    </row>
    <row r="72" spans="1:8" ht="15" customHeight="1">
      <c r="A72" s="852" t="s">
        <v>852</v>
      </c>
      <c r="B72" s="852"/>
      <c r="C72" s="852"/>
      <c r="D72" s="852"/>
      <c r="E72" s="852"/>
      <c r="F72" s="852"/>
      <c r="G72" s="50"/>
    </row>
    <row r="73" spans="1:8" ht="15" customHeight="1">
      <c r="B73" s="281"/>
      <c r="C73" s="281"/>
      <c r="D73" s="520"/>
      <c r="E73" s="520"/>
      <c r="F73" s="520"/>
      <c r="G73" s="50"/>
    </row>
    <row r="74" spans="1:8" ht="15" customHeight="1">
      <c r="A74" s="801" t="s">
        <v>805</v>
      </c>
      <c r="B74" s="281"/>
      <c r="C74" s="281"/>
      <c r="D74" s="520"/>
      <c r="E74" s="520"/>
      <c r="F74" s="520"/>
      <c r="G74" s="50"/>
    </row>
    <row r="75" spans="1:8" s="6" customFormat="1" ht="15" customHeight="1">
      <c r="A75" s="621" t="s">
        <v>768</v>
      </c>
      <c r="B75" s="281"/>
      <c r="C75" s="521"/>
      <c r="D75" s="521"/>
      <c r="E75" s="522"/>
      <c r="F75" s="522"/>
      <c r="G75" s="50"/>
    </row>
    <row r="76" spans="1:8" ht="17.25" customHeight="1">
      <c r="A76" s="276"/>
      <c r="B76" s="208"/>
      <c r="C76" s="208"/>
      <c r="D76" s="208"/>
      <c r="E76" s="208"/>
      <c r="F76" s="208"/>
    </row>
    <row r="77" spans="1:8" ht="15" customHeight="1">
      <c r="A77" s="276"/>
      <c r="B77" s="292" t="s">
        <v>432</v>
      </c>
      <c r="C77" s="292" t="s">
        <v>432</v>
      </c>
      <c r="D77" s="292" t="s">
        <v>432</v>
      </c>
      <c r="E77" s="292" t="s">
        <v>431</v>
      </c>
      <c r="F77" s="292" t="s">
        <v>431</v>
      </c>
    </row>
    <row r="78" spans="1:8" ht="15" customHeight="1">
      <c r="A78" s="276"/>
      <c r="B78" s="292" t="s">
        <v>429</v>
      </c>
      <c r="C78" s="292" t="s">
        <v>429</v>
      </c>
      <c r="D78" s="292" t="s">
        <v>429</v>
      </c>
      <c r="E78" s="292" t="s">
        <v>466</v>
      </c>
      <c r="F78" s="292" t="s">
        <v>466</v>
      </c>
    </row>
    <row r="79" spans="1:8" ht="15" customHeight="1">
      <c r="A79" s="524" t="s">
        <v>963</v>
      </c>
      <c r="B79" s="384" t="s">
        <v>142</v>
      </c>
      <c r="C79" s="384" t="s">
        <v>139</v>
      </c>
      <c r="D79" s="384" t="s">
        <v>180</v>
      </c>
      <c r="E79" s="384" t="s">
        <v>139</v>
      </c>
      <c r="F79" s="384" t="s">
        <v>180</v>
      </c>
    </row>
    <row r="80" spans="1:8" ht="15" customHeight="1">
      <c r="A80" s="276" t="s">
        <v>169</v>
      </c>
      <c r="B80" s="662">
        <v>2.1000000000000001E-2</v>
      </c>
      <c r="C80" s="662">
        <v>0.04</v>
      </c>
      <c r="D80" s="662">
        <v>5.2999999999999999E-2</v>
      </c>
      <c r="E80" s="662">
        <v>0.04</v>
      </c>
      <c r="F80" s="662">
        <v>5.2999999999999999E-2</v>
      </c>
    </row>
    <row r="81" spans="1:6" ht="15" customHeight="1">
      <c r="A81" s="276" t="s">
        <v>170</v>
      </c>
      <c r="B81" s="662">
        <v>-7.0000000000000001E-3</v>
      </c>
      <c r="C81" s="662">
        <v>2.5999999999999999E-2</v>
      </c>
      <c r="D81" s="662">
        <v>0.03</v>
      </c>
      <c r="E81" s="662">
        <v>1.6E-2</v>
      </c>
      <c r="F81" s="662">
        <v>2.7E-2</v>
      </c>
    </row>
    <row r="82" spans="1:6" ht="15" customHeight="1">
      <c r="A82" s="383" t="s">
        <v>171</v>
      </c>
      <c r="B82" s="671">
        <v>0.15</v>
      </c>
      <c r="C82" s="671">
        <v>0.14000000000000001</v>
      </c>
      <c r="D82" s="671">
        <v>0.19</v>
      </c>
      <c r="E82" s="671">
        <v>0.2</v>
      </c>
      <c r="F82" s="671">
        <v>0.23</v>
      </c>
    </row>
    <row r="83" spans="1:6" ht="15" customHeight="1">
      <c r="A83" s="281"/>
      <c r="B83" s="338"/>
      <c r="C83" s="338"/>
      <c r="D83" s="338"/>
      <c r="E83" s="338"/>
      <c r="F83" s="338"/>
    </row>
    <row r="84" spans="1:6" ht="15" customHeight="1">
      <c r="A84" s="281"/>
      <c r="B84" s="338"/>
      <c r="C84" s="338"/>
      <c r="D84" s="338"/>
      <c r="E84" s="338"/>
      <c r="F84" s="338"/>
    </row>
    <row r="85" spans="1:6" ht="15" customHeight="1">
      <c r="A85" s="276"/>
      <c r="B85" s="401" t="s">
        <v>432</v>
      </c>
      <c r="C85" s="401" t="s">
        <v>432</v>
      </c>
      <c r="D85" s="401" t="s">
        <v>432</v>
      </c>
      <c r="E85" s="401" t="s">
        <v>431</v>
      </c>
      <c r="F85" s="401" t="s">
        <v>431</v>
      </c>
    </row>
    <row r="86" spans="1:6" ht="15" customHeight="1">
      <c r="A86" s="276"/>
      <c r="B86" s="401" t="s">
        <v>429</v>
      </c>
      <c r="C86" s="401" t="s">
        <v>429</v>
      </c>
      <c r="D86" s="401" t="s">
        <v>429</v>
      </c>
      <c r="E86" s="401" t="s">
        <v>466</v>
      </c>
      <c r="F86" s="401" t="s">
        <v>466</v>
      </c>
    </row>
    <row r="87" spans="1:6" ht="15" customHeight="1">
      <c r="A87" s="524" t="s">
        <v>685</v>
      </c>
      <c r="B87" s="525" t="s">
        <v>142</v>
      </c>
      <c r="C87" s="525" t="s">
        <v>139</v>
      </c>
      <c r="D87" s="525" t="s">
        <v>180</v>
      </c>
      <c r="E87" s="525" t="s">
        <v>139</v>
      </c>
      <c r="F87" s="525" t="s">
        <v>180</v>
      </c>
    </row>
    <row r="88" spans="1:6" ht="15" customHeight="1">
      <c r="A88" s="276" t="s">
        <v>169</v>
      </c>
      <c r="B88" s="523">
        <v>1.0999999999999999E-2</v>
      </c>
      <c r="C88" s="523">
        <v>1.7000000000000001E-2</v>
      </c>
      <c r="D88" s="523">
        <v>3.9E-2</v>
      </c>
      <c r="E88" s="523">
        <v>1.7000000000000001E-2</v>
      </c>
      <c r="F88" s="523">
        <v>3.9E-2</v>
      </c>
    </row>
    <row r="89" spans="1:6" ht="15" customHeight="1">
      <c r="A89" s="276" t="s">
        <v>170</v>
      </c>
      <c r="B89" s="523">
        <v>-0.01</v>
      </c>
      <c r="C89" s="523">
        <v>1E-3</v>
      </c>
      <c r="D89" s="523">
        <v>4.9000000000000002E-2</v>
      </c>
      <c r="E89" s="523">
        <v>2.5000000000000001E-2</v>
      </c>
      <c r="F89" s="523">
        <v>3.4000000000000002E-2</v>
      </c>
    </row>
    <row r="90" spans="1:6" ht="15" customHeight="1">
      <c r="A90" s="383" t="s">
        <v>171</v>
      </c>
      <c r="B90" s="526">
        <v>0.13</v>
      </c>
      <c r="C90" s="526">
        <v>0.15</v>
      </c>
      <c r="D90" s="526">
        <v>0.16</v>
      </c>
      <c r="E90" s="526">
        <v>0.22</v>
      </c>
      <c r="F90" s="526">
        <v>0.22</v>
      </c>
    </row>
    <row r="91" spans="1:6" ht="15" customHeight="1">
      <c r="A91" s="301"/>
      <c r="B91" s="337"/>
      <c r="C91" s="338"/>
      <c r="D91" s="338"/>
      <c r="E91" s="338"/>
      <c r="F91" s="338"/>
    </row>
    <row r="92" spans="1:6" ht="15" customHeight="1">
      <c r="A92" s="301"/>
      <c r="B92" s="337"/>
      <c r="C92" s="338"/>
      <c r="D92" s="338"/>
      <c r="E92" s="338"/>
      <c r="F92" s="338"/>
    </row>
    <row r="93" spans="1:6" ht="17.25" customHeight="1">
      <c r="A93" s="88"/>
      <c r="B93" s="70"/>
      <c r="C93" s="70"/>
      <c r="D93" s="70"/>
      <c r="E93" s="70"/>
      <c r="F93" s="70"/>
    </row>
    <row r="94" spans="1:6" ht="17.25" customHeight="1">
      <c r="A94" s="88"/>
      <c r="B94" s="70"/>
      <c r="C94" s="70"/>
      <c r="D94" s="70"/>
      <c r="E94" s="70"/>
      <c r="F94" s="70"/>
    </row>
    <row r="95" spans="1:6" ht="17.25" customHeight="1">
      <c r="A95" s="88"/>
      <c r="B95" s="70"/>
      <c r="C95" s="70"/>
      <c r="D95" s="70"/>
      <c r="E95" s="70"/>
      <c r="F95" s="70"/>
    </row>
    <row r="96" spans="1:6" ht="17.25" customHeight="1">
      <c r="A96" s="88"/>
      <c r="B96" s="70"/>
      <c r="C96" s="70"/>
      <c r="D96" s="70"/>
      <c r="E96" s="70"/>
      <c r="F96" s="70"/>
    </row>
    <row r="216" spans="4:4" ht="17.25" customHeight="1">
      <c r="D216" s="5" t="e">
        <f>#NULL!</f>
        <v>#NULL!</v>
      </c>
    </row>
  </sheetData>
  <mergeCells count="12">
    <mergeCell ref="A72:F72"/>
    <mergeCell ref="A71:F71"/>
    <mergeCell ref="A70:F70"/>
    <mergeCell ref="A5:A6"/>
    <mergeCell ref="D4:E4"/>
    <mergeCell ref="D28:E28"/>
    <mergeCell ref="A49:F49"/>
    <mergeCell ref="C56:D56"/>
    <mergeCell ref="E56:F56"/>
    <mergeCell ref="A50:F50"/>
    <mergeCell ref="A51:F51"/>
    <mergeCell ref="A52:F52"/>
  </mergeCells>
  <phoneticPr fontId="6" type="noConversion"/>
  <printOptions horizontalCentered="1"/>
  <pageMargins left="0.23622047244094491" right="0.23622047244094491" top="0.74803149606299213" bottom="0.74803149606299213" header="0.31496062992125984" footer="0.31496062992125984"/>
  <pageSetup paperSize="9" scale="74" fitToHeight="2" orientation="portrait" r:id="rId1"/>
  <rowBreaks count="1" manualBreakCount="1">
    <brk id="52" max="5" man="1"/>
  </rowBreaks>
  <ignoredErrors>
    <ignoredError sqref="F32 F42 F8 F19"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tabColor rgb="FF00B050"/>
    <pageSetUpPr fitToPage="1"/>
  </sheetPr>
  <dimension ref="A1:P61"/>
  <sheetViews>
    <sheetView showGridLines="0" topLeftCell="A43" zoomScaleNormal="100" zoomScaleSheetLayoutView="100" workbookViewId="0">
      <selection activeCell="F15" sqref="F15"/>
    </sheetView>
  </sheetViews>
  <sheetFormatPr defaultColWidth="9.1796875" defaultRowHeight="12.5"/>
  <cols>
    <col min="1" max="1" width="69.7265625" style="5" customWidth="1"/>
    <col min="2" max="4" width="19.26953125" style="5" customWidth="1"/>
    <col min="5" max="5" width="2.7265625" style="6" customWidth="1"/>
    <col min="6" max="6" width="13.90625" style="5" bestFit="1" customWidth="1"/>
    <col min="7" max="9" width="9.1796875" style="5"/>
    <col min="10" max="10" width="41" style="5" customWidth="1"/>
    <col min="11" max="16384" width="9.1796875" style="5"/>
  </cols>
  <sheetData>
    <row r="1" spans="1:6" s="64" customFormat="1" ht="21.5">
      <c r="A1" s="307" t="s">
        <v>499</v>
      </c>
      <c r="B1" s="61"/>
      <c r="C1" s="61"/>
      <c r="D1" s="61"/>
      <c r="E1" s="65"/>
    </row>
    <row r="2" spans="1:6" s="64" customFormat="1" ht="15" customHeight="1">
      <c r="A2" s="307"/>
      <c r="B2" s="308"/>
      <c r="C2" s="296" t="s">
        <v>546</v>
      </c>
      <c r="D2" s="297" t="s">
        <v>546</v>
      </c>
      <c r="E2" s="65"/>
    </row>
    <row r="3" spans="1:6" s="64" customFormat="1" ht="15" customHeight="1">
      <c r="A3" s="452" t="s">
        <v>25</v>
      </c>
      <c r="B3" s="365"/>
      <c r="C3" s="365">
        <v>2021</v>
      </c>
      <c r="D3" s="366">
        <v>2020</v>
      </c>
      <c r="E3" s="65"/>
    </row>
    <row r="4" spans="1:6" s="64" customFormat="1" ht="18" customHeight="1">
      <c r="A4" s="43" t="s">
        <v>614</v>
      </c>
      <c r="B4" s="620" t="s">
        <v>612</v>
      </c>
      <c r="C4" s="702">
        <v>8833</v>
      </c>
      <c r="D4" s="267">
        <v>8909</v>
      </c>
      <c r="E4" s="65"/>
      <c r="F4" s="841"/>
    </row>
    <row r="5" spans="1:6" s="64" customFormat="1" ht="18" customHeight="1">
      <c r="A5" s="43" t="s">
        <v>615</v>
      </c>
      <c r="B5" s="620" t="s">
        <v>613</v>
      </c>
      <c r="C5" s="703">
        <v>1514</v>
      </c>
      <c r="D5" s="386">
        <v>1649</v>
      </c>
      <c r="E5" s="65"/>
    </row>
    <row r="6" spans="1:6" s="64" customFormat="1" ht="20">
      <c r="A6" s="619" t="s">
        <v>38</v>
      </c>
      <c r="B6" s="462"/>
      <c r="C6" s="703">
        <f>SUM(C4:C5)</f>
        <v>10347</v>
      </c>
      <c r="D6" s="386">
        <f>SUM(D4:D5)</f>
        <v>10558</v>
      </c>
      <c r="E6" s="65"/>
    </row>
    <row r="7" spans="1:6" s="64" customFormat="1" ht="15" customHeight="1">
      <c r="A7" s="307"/>
      <c r="B7" s="61"/>
      <c r="C7" s="61"/>
      <c r="D7" s="61"/>
      <c r="E7" s="65"/>
    </row>
    <row r="8" spans="1:6" s="61" customFormat="1" ht="17.25" customHeight="1">
      <c r="A8" s="513" t="s">
        <v>580</v>
      </c>
      <c r="B8" s="58"/>
      <c r="C8" s="59"/>
      <c r="D8" s="59"/>
    </row>
    <row r="9" spans="1:6" s="61" customFormat="1" ht="11.15" customHeight="1">
      <c r="A9" s="57"/>
      <c r="B9" s="58"/>
      <c r="C9" s="59"/>
      <c r="D9" s="59"/>
    </row>
    <row r="10" spans="1:6" ht="10.5" customHeight="1">
      <c r="A10" s="88"/>
      <c r="B10" s="296" t="s">
        <v>10</v>
      </c>
      <c r="C10" s="296" t="s">
        <v>10</v>
      </c>
      <c r="D10" s="296" t="s">
        <v>10</v>
      </c>
    </row>
    <row r="11" spans="1:6" ht="10.5" customHeight="1">
      <c r="A11" s="795"/>
      <c r="B11" s="296" t="s">
        <v>772</v>
      </c>
      <c r="C11" s="296" t="s">
        <v>774</v>
      </c>
      <c r="D11" s="296"/>
    </row>
    <row r="12" spans="1:6" ht="16.899999999999999" customHeight="1">
      <c r="A12" s="363" t="s">
        <v>853</v>
      </c>
      <c r="B12" s="365" t="s">
        <v>773</v>
      </c>
      <c r="C12" s="365" t="s">
        <v>775</v>
      </c>
      <c r="D12" s="365" t="s">
        <v>38</v>
      </c>
    </row>
    <row r="13" spans="1:6" ht="16.899999999999999" customHeight="1">
      <c r="A13" s="295" t="s">
        <v>120</v>
      </c>
      <c r="B13" s="704"/>
      <c r="C13" s="705"/>
      <c r="D13" s="705"/>
    </row>
    <row r="14" spans="1:6" ht="15" customHeight="1">
      <c r="A14" s="99">
        <v>44197</v>
      </c>
      <c r="B14" s="641">
        <v>4203</v>
      </c>
      <c r="C14" s="641">
        <v>14305</v>
      </c>
      <c r="D14" s="641">
        <f>B14+C14</f>
        <v>18508</v>
      </c>
    </row>
    <row r="15" spans="1:6" ht="15" customHeight="1">
      <c r="A15" s="397" t="s">
        <v>854</v>
      </c>
      <c r="B15" s="641">
        <v>1</v>
      </c>
      <c r="C15" s="641">
        <v>2</v>
      </c>
      <c r="D15" s="641">
        <f t="shared" ref="D15:D16" si="0">B15+C15</f>
        <v>3</v>
      </c>
      <c r="F15" s="840"/>
    </row>
    <row r="16" spans="1:6" ht="15" customHeight="1">
      <c r="A16" s="397" t="s">
        <v>114</v>
      </c>
      <c r="B16" s="641">
        <v>100</v>
      </c>
      <c r="C16" s="641">
        <v>1008</v>
      </c>
      <c r="D16" s="641">
        <f t="shared" si="0"/>
        <v>1108</v>
      </c>
    </row>
    <row r="17" spans="1:6" ht="15" customHeight="1">
      <c r="A17" s="397" t="s">
        <v>735</v>
      </c>
      <c r="B17" s="641">
        <v>-136</v>
      </c>
      <c r="C17" s="641">
        <v>-764</v>
      </c>
      <c r="D17" s="641">
        <f>B17+C17</f>
        <v>-900</v>
      </c>
    </row>
    <row r="18" spans="1:6" ht="15" customHeight="1">
      <c r="A18" s="115" t="s">
        <v>500</v>
      </c>
      <c r="B18" s="641">
        <v>46</v>
      </c>
      <c r="C18" s="641">
        <v>109</v>
      </c>
      <c r="D18" s="641">
        <f>B18+C18</f>
        <v>155</v>
      </c>
    </row>
    <row r="19" spans="1:6" ht="15" customHeight="1">
      <c r="A19" s="115" t="s">
        <v>501</v>
      </c>
      <c r="B19" s="641">
        <v>-131</v>
      </c>
      <c r="C19" s="641">
        <v>-731</v>
      </c>
      <c r="D19" s="641">
        <f>B19+C19</f>
        <v>-862</v>
      </c>
    </row>
    <row r="20" spans="1:6" ht="15" customHeight="1">
      <c r="A20" s="234" t="s">
        <v>68</v>
      </c>
      <c r="B20" s="646">
        <v>183</v>
      </c>
      <c r="C20" s="646">
        <v>533</v>
      </c>
      <c r="D20" s="646">
        <f>B20+C20</f>
        <v>716</v>
      </c>
    </row>
    <row r="21" spans="1:6" ht="15" customHeight="1">
      <c r="A21" s="131">
        <v>44561</v>
      </c>
      <c r="B21" s="646">
        <f>SUM(B14:B20)</f>
        <v>4266</v>
      </c>
      <c r="C21" s="646">
        <f>SUM(C14:C20)</f>
        <v>14462</v>
      </c>
      <c r="D21" s="646">
        <f>SUM(D14:D20)</f>
        <v>18728</v>
      </c>
      <c r="F21" s="18"/>
    </row>
    <row r="22" spans="1:6" ht="15" customHeight="1">
      <c r="A22" s="295" t="s">
        <v>210</v>
      </c>
      <c r="B22" s="641"/>
      <c r="C22" s="677"/>
      <c r="D22" s="677"/>
    </row>
    <row r="23" spans="1:6" ht="15" customHeight="1">
      <c r="A23" s="99">
        <v>44197</v>
      </c>
      <c r="B23" s="641">
        <v>-1440</v>
      </c>
      <c r="C23" s="641">
        <v>-8159</v>
      </c>
      <c r="D23" s="641">
        <f t="shared" ref="D23:D28" si="1">B23+C23</f>
        <v>-9599</v>
      </c>
    </row>
    <row r="24" spans="1:6" ht="15" customHeight="1">
      <c r="A24" s="397" t="s">
        <v>116</v>
      </c>
      <c r="B24" s="641">
        <v>-137</v>
      </c>
      <c r="C24" s="641">
        <v>-905</v>
      </c>
      <c r="D24" s="641">
        <f t="shared" si="1"/>
        <v>-1042</v>
      </c>
    </row>
    <row r="25" spans="1:6" ht="15" customHeight="1">
      <c r="A25" s="397" t="s">
        <v>735</v>
      </c>
      <c r="B25" s="641">
        <v>93</v>
      </c>
      <c r="C25" s="641">
        <v>650</v>
      </c>
      <c r="D25" s="641">
        <f t="shared" si="1"/>
        <v>743</v>
      </c>
    </row>
    <row r="26" spans="1:6" ht="15" customHeight="1">
      <c r="A26" s="767" t="s">
        <v>500</v>
      </c>
      <c r="B26" s="641">
        <v>-6</v>
      </c>
      <c r="C26" s="641">
        <v>-50</v>
      </c>
      <c r="D26" s="641">
        <f t="shared" si="1"/>
        <v>-56</v>
      </c>
    </row>
    <row r="27" spans="1:6" ht="15" customHeight="1">
      <c r="A27" s="767" t="s">
        <v>501</v>
      </c>
      <c r="B27" s="641">
        <v>46</v>
      </c>
      <c r="C27" s="641">
        <v>398</v>
      </c>
      <c r="D27" s="641">
        <f t="shared" si="1"/>
        <v>444</v>
      </c>
    </row>
    <row r="28" spans="1:6" ht="15" customHeight="1">
      <c r="A28" s="767" t="s">
        <v>68</v>
      </c>
      <c r="B28" s="646">
        <v>-64</v>
      </c>
      <c r="C28" s="646">
        <v>-321</v>
      </c>
      <c r="D28" s="646">
        <f t="shared" si="1"/>
        <v>-385</v>
      </c>
    </row>
    <row r="29" spans="1:6" ht="15" customHeight="1">
      <c r="A29" s="131">
        <v>44561</v>
      </c>
      <c r="B29" s="646">
        <f>SUM(B23:B28)</f>
        <v>-1508</v>
      </c>
      <c r="C29" s="646">
        <f>SUM(C23:C28)</f>
        <v>-8387</v>
      </c>
      <c r="D29" s="646">
        <f>SUM(D23:D28)</f>
        <v>-9895</v>
      </c>
    </row>
    <row r="30" spans="1:6" ht="15" customHeight="1">
      <c r="A30" s="397" t="s">
        <v>855</v>
      </c>
      <c r="B30" s="645">
        <f>B29+B21</f>
        <v>2758</v>
      </c>
      <c r="C30" s="645">
        <f>C29+C21</f>
        <v>6075</v>
      </c>
      <c r="D30" s="645">
        <f>D29+D21</f>
        <v>8833</v>
      </c>
      <c r="E30" s="45"/>
    </row>
    <row r="31" spans="1:6" ht="15" customHeight="1">
      <c r="A31" s="397" t="s">
        <v>581</v>
      </c>
      <c r="B31" s="648">
        <v>93</v>
      </c>
      <c r="C31" s="648">
        <v>881</v>
      </c>
      <c r="D31" s="648">
        <f>SUM(B31:C31)</f>
        <v>974</v>
      </c>
    </row>
    <row r="32" spans="1:6" ht="4.9000000000000004" customHeight="1">
      <c r="A32" s="238"/>
      <c r="B32" s="114"/>
      <c r="C32" s="114"/>
      <c r="D32" s="114"/>
    </row>
    <row r="33" spans="1:10" ht="16.899999999999999" customHeight="1">
      <c r="A33" s="237" t="s">
        <v>856</v>
      </c>
      <c r="B33" s="211"/>
      <c r="C33" s="211"/>
      <c r="D33" s="211"/>
    </row>
    <row r="34" spans="1:10" ht="16.899999999999999" customHeight="1">
      <c r="A34" s="115"/>
      <c r="B34" s="297" t="s">
        <v>10</v>
      </c>
      <c r="C34" s="297" t="s">
        <v>10</v>
      </c>
      <c r="D34" s="297" t="s">
        <v>10</v>
      </c>
      <c r="F34" s="6"/>
      <c r="G34" s="6"/>
      <c r="H34" s="6"/>
    </row>
    <row r="35" spans="1:10" ht="16.899999999999999" customHeight="1">
      <c r="A35" s="795"/>
      <c r="B35" s="297" t="s">
        <v>772</v>
      </c>
      <c r="C35" s="297" t="s">
        <v>774</v>
      </c>
      <c r="D35" s="297"/>
      <c r="F35" s="6"/>
      <c r="G35" s="6"/>
      <c r="H35" s="6"/>
    </row>
    <row r="36" spans="1:10" ht="16.899999999999999" customHeight="1">
      <c r="A36" s="363" t="s">
        <v>682</v>
      </c>
      <c r="B36" s="366" t="s">
        <v>773</v>
      </c>
      <c r="C36" s="366" t="s">
        <v>775</v>
      </c>
      <c r="D36" s="366" t="s">
        <v>38</v>
      </c>
      <c r="F36" s="6"/>
      <c r="G36" s="6"/>
      <c r="H36" s="6"/>
    </row>
    <row r="37" spans="1:10" ht="15" customHeight="1">
      <c r="A37" s="295" t="s">
        <v>120</v>
      </c>
      <c r="B37" s="96"/>
      <c r="C37" s="96"/>
      <c r="D37" s="149"/>
      <c r="F37" s="6"/>
      <c r="G37" s="6"/>
      <c r="H37" s="6"/>
    </row>
    <row r="38" spans="1:10" ht="15" customHeight="1">
      <c r="A38" s="99">
        <v>43831</v>
      </c>
      <c r="B38" s="169">
        <v>4498</v>
      </c>
      <c r="C38" s="169">
        <v>15844</v>
      </c>
      <c r="D38" s="169">
        <f>B38+C38</f>
        <v>20342</v>
      </c>
      <c r="F38" s="6"/>
      <c r="G38" s="6"/>
      <c r="H38" s="6"/>
    </row>
    <row r="39" spans="1:10" ht="15" customHeight="1">
      <c r="A39" s="819" t="s">
        <v>578</v>
      </c>
      <c r="B39" s="169">
        <v>122</v>
      </c>
      <c r="C39" s="169">
        <v>44</v>
      </c>
      <c r="D39" s="169">
        <f t="shared" ref="D39:D44" si="2">B39+C39</f>
        <v>166</v>
      </c>
      <c r="F39" s="6"/>
      <c r="G39" s="6"/>
      <c r="H39" s="6"/>
    </row>
    <row r="40" spans="1:10" ht="15" customHeight="1">
      <c r="A40" s="819" t="s">
        <v>114</v>
      </c>
      <c r="B40" s="169">
        <v>107</v>
      </c>
      <c r="C40" s="169">
        <v>756</v>
      </c>
      <c r="D40" s="169">
        <f t="shared" si="2"/>
        <v>863</v>
      </c>
      <c r="F40" s="6"/>
      <c r="G40" s="6"/>
      <c r="H40" s="6"/>
    </row>
    <row r="41" spans="1:10" ht="15" customHeight="1">
      <c r="A41" s="819" t="s">
        <v>735</v>
      </c>
      <c r="B41" s="169">
        <v>-90</v>
      </c>
      <c r="C41" s="169">
        <v>-901</v>
      </c>
      <c r="D41" s="169">
        <f t="shared" si="2"/>
        <v>-991</v>
      </c>
      <c r="F41" s="6"/>
      <c r="G41" s="6"/>
      <c r="H41" s="6"/>
    </row>
    <row r="42" spans="1:10" ht="15" customHeight="1">
      <c r="A42" s="819" t="s">
        <v>437</v>
      </c>
      <c r="B42" s="267">
        <v>-18</v>
      </c>
      <c r="C42" s="267">
        <v>-27</v>
      </c>
      <c r="D42" s="267">
        <f t="shared" si="2"/>
        <v>-45</v>
      </c>
      <c r="F42" s="6"/>
      <c r="G42" s="6"/>
      <c r="H42" s="6"/>
    </row>
    <row r="43" spans="1:10" ht="15" customHeight="1">
      <c r="A43" s="819" t="s">
        <v>115</v>
      </c>
      <c r="B43" s="267">
        <v>-19</v>
      </c>
      <c r="C43" s="267">
        <v>-81</v>
      </c>
      <c r="D43" s="267">
        <f t="shared" si="2"/>
        <v>-100</v>
      </c>
      <c r="F43" s="6"/>
      <c r="G43" s="6"/>
      <c r="H43" s="6"/>
    </row>
    <row r="44" spans="1:10" ht="15" customHeight="1">
      <c r="A44" s="819" t="s">
        <v>68</v>
      </c>
      <c r="B44" s="169">
        <v>-397</v>
      </c>
      <c r="C44" s="169">
        <v>-1330</v>
      </c>
      <c r="D44" s="169">
        <f t="shared" si="2"/>
        <v>-1727</v>
      </c>
      <c r="F44" s="6"/>
      <c r="G44" s="6"/>
      <c r="H44" s="6"/>
      <c r="J44" s="77"/>
    </row>
    <row r="45" spans="1:10" ht="15" customHeight="1">
      <c r="A45" s="131">
        <v>44196</v>
      </c>
      <c r="B45" s="389">
        <f>SUM(B38:B44)</f>
        <v>4203</v>
      </c>
      <c r="C45" s="389">
        <f>SUM(C38:C44)</f>
        <v>14305</v>
      </c>
      <c r="D45" s="389">
        <f>SUM(D38:D44)</f>
        <v>18508</v>
      </c>
      <c r="F45" s="32"/>
      <c r="G45" s="6"/>
      <c r="H45" s="6"/>
      <c r="J45" s="466"/>
    </row>
    <row r="46" spans="1:10" ht="15" customHeight="1">
      <c r="A46" s="295" t="s">
        <v>210</v>
      </c>
      <c r="B46" s="266"/>
      <c r="C46" s="266"/>
      <c r="D46" s="266"/>
      <c r="F46" s="32"/>
      <c r="G46" s="6"/>
      <c r="H46" s="6"/>
      <c r="J46" s="466"/>
    </row>
    <row r="47" spans="1:10" ht="15" customHeight="1">
      <c r="A47" s="99">
        <v>43831</v>
      </c>
      <c r="B47" s="169">
        <v>-1479</v>
      </c>
      <c r="C47" s="169">
        <v>-8614</v>
      </c>
      <c r="D47" s="169">
        <f t="shared" ref="D47:D52" si="3">B47+C47</f>
        <v>-10093</v>
      </c>
      <c r="F47" s="6"/>
      <c r="G47" s="6"/>
      <c r="H47" s="6"/>
      <c r="J47" s="434"/>
    </row>
    <row r="48" spans="1:10" ht="15" customHeight="1">
      <c r="A48" s="819" t="s">
        <v>116</v>
      </c>
      <c r="B48" s="169">
        <v>-135</v>
      </c>
      <c r="C48" s="169">
        <v>-1093</v>
      </c>
      <c r="D48" s="169">
        <f t="shared" si="3"/>
        <v>-1228</v>
      </c>
      <c r="E48" s="46"/>
      <c r="F48" s="6"/>
      <c r="G48" s="6"/>
      <c r="H48" s="6"/>
      <c r="J48" s="434"/>
    </row>
    <row r="49" spans="1:16" ht="15" customHeight="1">
      <c r="A49" s="819" t="s">
        <v>735</v>
      </c>
      <c r="B49" s="169">
        <v>54</v>
      </c>
      <c r="C49" s="169">
        <v>814</v>
      </c>
      <c r="D49" s="169">
        <f t="shared" si="3"/>
        <v>868</v>
      </c>
      <c r="F49" s="6"/>
      <c r="G49" s="6"/>
      <c r="H49" s="6"/>
      <c r="J49" s="466"/>
    </row>
    <row r="50" spans="1:16" ht="15" customHeight="1">
      <c r="A50" s="819" t="s">
        <v>437</v>
      </c>
      <c r="B50" s="267">
        <v>6</v>
      </c>
      <c r="C50" s="267">
        <v>20</v>
      </c>
      <c r="D50" s="267">
        <f t="shared" si="3"/>
        <v>26</v>
      </c>
      <c r="F50" s="6"/>
      <c r="G50" s="6"/>
      <c r="H50" s="6"/>
      <c r="J50" s="434"/>
    </row>
    <row r="51" spans="1:16" ht="15" customHeight="1">
      <c r="A51" s="819" t="s">
        <v>115</v>
      </c>
      <c r="B51" s="169">
        <v>11</v>
      </c>
      <c r="C51" s="169">
        <v>60</v>
      </c>
      <c r="D51" s="169">
        <f t="shared" si="3"/>
        <v>71</v>
      </c>
      <c r="F51" s="6"/>
      <c r="G51" s="6"/>
      <c r="H51" s="6"/>
      <c r="J51" s="437"/>
    </row>
    <row r="52" spans="1:16" ht="15" customHeight="1">
      <c r="A52" s="819" t="s">
        <v>68</v>
      </c>
      <c r="B52" s="162">
        <v>103</v>
      </c>
      <c r="C52" s="162">
        <v>654</v>
      </c>
      <c r="D52" s="169">
        <f t="shared" si="3"/>
        <v>757</v>
      </c>
      <c r="F52" s="6"/>
      <c r="G52" s="6"/>
      <c r="H52" s="6"/>
      <c r="J52" s="77"/>
    </row>
    <row r="53" spans="1:16" ht="15" customHeight="1">
      <c r="A53" s="131">
        <v>44196</v>
      </c>
      <c r="B53" s="389">
        <f>SUM(B47:B52)</f>
        <v>-1440</v>
      </c>
      <c r="C53" s="389">
        <f>SUM(C47:C52)</f>
        <v>-8159</v>
      </c>
      <c r="D53" s="389">
        <f>SUM(D47:D52)</f>
        <v>-9599</v>
      </c>
      <c r="F53" s="6"/>
      <c r="G53" s="6"/>
      <c r="H53" s="6"/>
      <c r="J53" s="77"/>
    </row>
    <row r="54" spans="1:16" ht="15" customHeight="1">
      <c r="A54" s="819" t="s">
        <v>683</v>
      </c>
      <c r="B54" s="456">
        <f>B53+B45</f>
        <v>2763</v>
      </c>
      <c r="C54" s="456">
        <f>C53+C45</f>
        <v>6146</v>
      </c>
      <c r="D54" s="456">
        <f>D53+D45</f>
        <v>8909</v>
      </c>
      <c r="F54" s="6"/>
      <c r="G54" s="6"/>
      <c r="H54" s="6"/>
    </row>
    <row r="55" spans="1:16" ht="15" customHeight="1">
      <c r="A55" s="819" t="s">
        <v>581</v>
      </c>
      <c r="B55" s="389">
        <v>75</v>
      </c>
      <c r="C55" s="389">
        <v>660</v>
      </c>
      <c r="D55" s="389">
        <v>735</v>
      </c>
      <c r="F55" s="6"/>
      <c r="G55" s="6"/>
      <c r="H55" s="6"/>
    </row>
    <row r="56" spans="1:16" ht="6" customHeight="1">
      <c r="A56" s="437"/>
      <c r="B56" s="266"/>
      <c r="C56" s="266"/>
      <c r="D56" s="266"/>
      <c r="F56" s="6"/>
      <c r="G56" s="6"/>
      <c r="H56" s="6"/>
    </row>
    <row r="57" spans="1:16" ht="14.25" customHeight="1">
      <c r="A57" s="237" t="s">
        <v>857</v>
      </c>
      <c r="B57" s="398"/>
      <c r="C57" s="398"/>
      <c r="D57" s="398"/>
      <c r="E57" s="398"/>
      <c r="F57" s="6"/>
      <c r="G57" s="6"/>
      <c r="H57" s="6"/>
    </row>
    <row r="58" spans="1:16" ht="11.5" customHeight="1">
      <c r="A58" s="886"/>
      <c r="B58" s="886"/>
      <c r="C58" s="886"/>
      <c r="D58" s="886"/>
      <c r="E58" s="886"/>
      <c r="F58" s="6"/>
      <c r="G58" s="6"/>
      <c r="H58" s="6"/>
      <c r="P58" s="531"/>
    </row>
    <row r="59" spans="1:16" ht="14">
      <c r="B59" s="22"/>
      <c r="C59" s="22"/>
      <c r="D59" s="22"/>
      <c r="F59" s="6"/>
      <c r="G59" s="6"/>
      <c r="H59" s="6"/>
    </row>
    <row r="60" spans="1:16" ht="14">
      <c r="B60" s="70"/>
      <c r="C60" s="70"/>
      <c r="D60" s="70"/>
    </row>
    <row r="61" spans="1:16" ht="14">
      <c r="B61" s="70"/>
      <c r="C61" s="70"/>
      <c r="D61" s="70"/>
    </row>
  </sheetData>
  <mergeCells count="1">
    <mergeCell ref="A58:E58"/>
  </mergeCells>
  <phoneticPr fontId="6" type="noConversion"/>
  <printOptions horizontalCentered="1"/>
  <pageMargins left="0.23622047244094491" right="0.23622047244094491" top="0.74803149606299213" bottom="0.74803149606299213" header="0.31496062992125984" footer="0.31496062992125984"/>
  <pageSetup paperSize="9" scale="77" orientation="portrait" r:id="rId1"/>
  <ignoredErrors>
    <ignoredError sqref="C6:D6"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31BC1-7822-48AA-BD53-E77839A8E314}">
  <sheetPr>
    <tabColor rgb="FF00B050"/>
    <pageSetUpPr fitToPage="1"/>
  </sheetPr>
  <dimension ref="A1:H47"/>
  <sheetViews>
    <sheetView showGridLines="0" topLeftCell="A37" zoomScaleNormal="100" zoomScaleSheetLayoutView="100" workbookViewId="0">
      <selection activeCell="C34" sqref="C34"/>
    </sheetView>
  </sheetViews>
  <sheetFormatPr defaultColWidth="9.1796875" defaultRowHeight="12.5"/>
  <cols>
    <col min="1" max="1" width="68.7265625" style="5" customWidth="1"/>
    <col min="2" max="4" width="18.54296875" style="5" customWidth="1"/>
    <col min="5" max="5" width="2.7265625" style="6" customWidth="1"/>
    <col min="6" max="16384" width="9.1796875" style="5"/>
  </cols>
  <sheetData>
    <row r="1" spans="1:7" s="64" customFormat="1" ht="21.5">
      <c r="A1" s="307" t="s">
        <v>499</v>
      </c>
      <c r="B1" s="61"/>
      <c r="C1" s="61"/>
      <c r="D1" s="61"/>
      <c r="E1" s="65"/>
    </row>
    <row r="2" spans="1:7" s="64" customFormat="1" ht="17.5" customHeight="1">
      <c r="A2" s="307"/>
      <c r="B2" s="61"/>
      <c r="C2" s="61"/>
      <c r="D2" s="61"/>
      <c r="E2" s="65"/>
    </row>
    <row r="3" spans="1:7" s="64" customFormat="1" ht="21" customHeight="1">
      <c r="A3" s="317" t="s">
        <v>502</v>
      </c>
      <c r="B3" s="61"/>
      <c r="C3" s="61"/>
      <c r="D3" s="61"/>
      <c r="E3" s="65"/>
    </row>
    <row r="4" spans="1:7" ht="15" customHeight="1">
      <c r="A4" s="304"/>
      <c r="B4" s="296" t="s">
        <v>10</v>
      </c>
      <c r="C4" s="296" t="s">
        <v>10</v>
      </c>
      <c r="D4" s="296" t="s">
        <v>10</v>
      </c>
    </row>
    <row r="5" spans="1:7" ht="15" customHeight="1">
      <c r="A5" s="795"/>
      <c r="B5" s="296" t="s">
        <v>772</v>
      </c>
      <c r="C5" s="296" t="s">
        <v>774</v>
      </c>
      <c r="D5" s="296"/>
    </row>
    <row r="6" spans="1:7" ht="15" customHeight="1">
      <c r="A6" s="304"/>
      <c r="B6" s="296" t="s">
        <v>773</v>
      </c>
      <c r="C6" s="296" t="s">
        <v>775</v>
      </c>
      <c r="D6" s="296" t="s">
        <v>38</v>
      </c>
    </row>
    <row r="7" spans="1:7" ht="11.15" customHeight="1">
      <c r="A7" s="363" t="s">
        <v>853</v>
      </c>
      <c r="B7" s="365"/>
      <c r="C7" s="365"/>
      <c r="D7" s="365"/>
    </row>
    <row r="8" spans="1:7" ht="15" customHeight="1">
      <c r="A8" s="295" t="s">
        <v>120</v>
      </c>
      <c r="B8" s="704"/>
      <c r="C8" s="705"/>
      <c r="D8" s="705"/>
    </row>
    <row r="9" spans="1:7" ht="15" customHeight="1">
      <c r="A9" s="99">
        <v>44197</v>
      </c>
      <c r="B9" s="641">
        <v>2639</v>
      </c>
      <c r="C9" s="641">
        <v>768</v>
      </c>
      <c r="D9" s="641">
        <f>B9+C9</f>
        <v>3407</v>
      </c>
    </row>
    <row r="10" spans="1:7" ht="15" customHeight="1">
      <c r="A10" s="304" t="s">
        <v>578</v>
      </c>
      <c r="B10" s="641">
        <v>4</v>
      </c>
      <c r="C10" s="641">
        <v>0</v>
      </c>
      <c r="D10" s="641">
        <f t="shared" ref="D10:D15" si="0">B10+C10</f>
        <v>4</v>
      </c>
    </row>
    <row r="11" spans="1:7" ht="15" customHeight="1">
      <c r="A11" s="767" t="s">
        <v>114</v>
      </c>
      <c r="B11" s="641">
        <v>263</v>
      </c>
      <c r="C11" s="641">
        <v>110</v>
      </c>
      <c r="D11" s="641">
        <f t="shared" si="0"/>
        <v>373</v>
      </c>
      <c r="G11" s="840"/>
    </row>
    <row r="12" spans="1:7" ht="15" customHeight="1">
      <c r="A12" s="304" t="s">
        <v>735</v>
      </c>
      <c r="B12" s="641">
        <v>-259</v>
      </c>
      <c r="C12" s="641">
        <v>-245</v>
      </c>
      <c r="D12" s="641">
        <f t="shared" si="0"/>
        <v>-504</v>
      </c>
    </row>
    <row r="13" spans="1:7" ht="15" customHeight="1">
      <c r="A13" s="304" t="s">
        <v>437</v>
      </c>
      <c r="B13" s="641">
        <v>-18</v>
      </c>
      <c r="C13" s="641">
        <v>0</v>
      </c>
      <c r="D13" s="641">
        <f t="shared" si="0"/>
        <v>-18</v>
      </c>
    </row>
    <row r="14" spans="1:7" ht="15" customHeight="1">
      <c r="A14" s="819" t="s">
        <v>115</v>
      </c>
      <c r="B14" s="641">
        <v>-61</v>
      </c>
      <c r="C14" s="641">
        <v>-3</v>
      </c>
      <c r="D14" s="641">
        <f t="shared" si="0"/>
        <v>-64</v>
      </c>
    </row>
    <row r="15" spans="1:7" ht="15" customHeight="1">
      <c r="A15" s="304" t="s">
        <v>68</v>
      </c>
      <c r="B15" s="646">
        <v>99</v>
      </c>
      <c r="C15" s="646">
        <v>31</v>
      </c>
      <c r="D15" s="646">
        <f t="shared" si="0"/>
        <v>130</v>
      </c>
    </row>
    <row r="16" spans="1:7" ht="15" customHeight="1">
      <c r="A16" s="131">
        <v>44561</v>
      </c>
      <c r="B16" s="646">
        <f>SUM(B9:B15)</f>
        <v>2667</v>
      </c>
      <c r="C16" s="646">
        <f>SUM(C9:C15)</f>
        <v>661</v>
      </c>
      <c r="D16" s="646">
        <f>SUM(D9:D15)</f>
        <v>3328</v>
      </c>
    </row>
    <row r="17" spans="1:8" ht="15" customHeight="1">
      <c r="A17" s="295" t="s">
        <v>210</v>
      </c>
      <c r="B17" s="641"/>
      <c r="C17" s="677"/>
      <c r="D17" s="677"/>
    </row>
    <row r="18" spans="1:8" ht="15" customHeight="1">
      <c r="A18" s="99">
        <v>44197</v>
      </c>
      <c r="B18" s="641">
        <v>-1311</v>
      </c>
      <c r="C18" s="641">
        <v>-447</v>
      </c>
      <c r="D18" s="641">
        <f t="shared" ref="D18:D22" si="1">B18+C18</f>
        <v>-1758</v>
      </c>
    </row>
    <row r="19" spans="1:8" ht="15" customHeight="1">
      <c r="A19" s="304" t="s">
        <v>116</v>
      </c>
      <c r="B19" s="641">
        <v>-307</v>
      </c>
      <c r="C19" s="641">
        <v>-123</v>
      </c>
      <c r="D19" s="641">
        <f t="shared" si="1"/>
        <v>-430</v>
      </c>
    </row>
    <row r="20" spans="1:8" ht="15" customHeight="1">
      <c r="A20" s="304" t="s">
        <v>735</v>
      </c>
      <c r="B20" s="641">
        <v>177</v>
      </c>
      <c r="C20" s="641">
        <v>233</v>
      </c>
      <c r="D20" s="641">
        <f t="shared" si="1"/>
        <v>410</v>
      </c>
    </row>
    <row r="21" spans="1:8" ht="15" customHeight="1">
      <c r="A21" s="819" t="s">
        <v>115</v>
      </c>
      <c r="B21" s="641">
        <v>33</v>
      </c>
      <c r="C21" s="641">
        <v>2</v>
      </c>
      <c r="D21" s="641">
        <f>B21+C21</f>
        <v>35</v>
      </c>
    </row>
    <row r="22" spans="1:8" ht="15" customHeight="1">
      <c r="A22" s="304" t="s">
        <v>68</v>
      </c>
      <c r="B22" s="646">
        <v>-53</v>
      </c>
      <c r="C22" s="646">
        <v>-18</v>
      </c>
      <c r="D22" s="641">
        <f t="shared" si="1"/>
        <v>-71</v>
      </c>
      <c r="H22" s="320"/>
    </row>
    <row r="23" spans="1:8" ht="15" customHeight="1">
      <c r="A23" s="131">
        <v>44561</v>
      </c>
      <c r="B23" s="648">
        <f>SUM(B18:B22)</f>
        <v>-1461</v>
      </c>
      <c r="C23" s="648">
        <f>SUM(C18:C22)</f>
        <v>-353</v>
      </c>
      <c r="D23" s="648">
        <f t="shared" ref="D23" si="2">B23+C23</f>
        <v>-1814</v>
      </c>
      <c r="H23" s="320"/>
    </row>
    <row r="24" spans="1:8" ht="15" customHeight="1">
      <c r="A24" s="364" t="s">
        <v>858</v>
      </c>
      <c r="B24" s="646">
        <f>B16+B23</f>
        <v>1206</v>
      </c>
      <c r="C24" s="646">
        <f>C16+C23</f>
        <v>308</v>
      </c>
      <c r="D24" s="646">
        <f>D16+D23</f>
        <v>1514</v>
      </c>
      <c r="H24" s="320"/>
    </row>
    <row r="25" spans="1:8" ht="15" customHeight="1">
      <c r="A25" s="238"/>
      <c r="B25" s="305"/>
      <c r="C25" s="305"/>
      <c r="D25" s="305"/>
      <c r="H25" s="321"/>
    </row>
    <row r="26" spans="1:8" ht="15" customHeight="1">
      <c r="A26" s="304"/>
      <c r="B26" s="297" t="s">
        <v>10</v>
      </c>
      <c r="C26" s="297" t="s">
        <v>10</v>
      </c>
      <c r="D26" s="297" t="s">
        <v>10</v>
      </c>
      <c r="H26" s="320"/>
    </row>
    <row r="27" spans="1:8" ht="15" customHeight="1">
      <c r="A27" s="795"/>
      <c r="B27" s="297" t="s">
        <v>772</v>
      </c>
      <c r="C27" s="297" t="s">
        <v>774</v>
      </c>
      <c r="D27" s="297"/>
      <c r="H27" s="320"/>
    </row>
    <row r="28" spans="1:8" ht="15" customHeight="1">
      <c r="A28" s="363" t="s">
        <v>682</v>
      </c>
      <c r="B28" s="366" t="s">
        <v>773</v>
      </c>
      <c r="C28" s="366" t="s">
        <v>775</v>
      </c>
      <c r="D28" s="366" t="s">
        <v>38</v>
      </c>
      <c r="F28" s="6"/>
      <c r="G28" s="6"/>
      <c r="H28" s="320"/>
    </row>
    <row r="29" spans="1:8" ht="15" customHeight="1">
      <c r="A29" s="295" t="s">
        <v>120</v>
      </c>
      <c r="F29" s="6"/>
      <c r="G29" s="6"/>
      <c r="H29" s="320"/>
    </row>
    <row r="30" spans="1:8" ht="15" customHeight="1">
      <c r="A30" s="99">
        <v>43831</v>
      </c>
      <c r="B30" s="209">
        <v>2874</v>
      </c>
      <c r="C30" s="209">
        <v>827</v>
      </c>
      <c r="D30" s="209">
        <f>B30+C30</f>
        <v>3701</v>
      </c>
      <c r="E30" s="7"/>
      <c r="F30" s="6"/>
      <c r="G30" s="6"/>
      <c r="H30" s="6"/>
    </row>
    <row r="31" spans="1:8" ht="15" customHeight="1">
      <c r="A31" s="819" t="s">
        <v>578</v>
      </c>
      <c r="B31" s="379">
        <v>30</v>
      </c>
      <c r="C31" s="379">
        <v>3</v>
      </c>
      <c r="D31" s="209">
        <f t="shared" ref="D31:D35" si="3">B31+C31</f>
        <v>33</v>
      </c>
      <c r="F31" s="6"/>
      <c r="G31" s="6"/>
      <c r="H31" s="6"/>
    </row>
    <row r="32" spans="1:8" ht="15" customHeight="1">
      <c r="A32" s="819" t="s">
        <v>114</v>
      </c>
      <c r="B32" s="379">
        <v>390</v>
      </c>
      <c r="C32" s="379">
        <v>189</v>
      </c>
      <c r="D32" s="209">
        <f t="shared" si="3"/>
        <v>579</v>
      </c>
      <c r="F32" s="6"/>
      <c r="G32" s="6"/>
      <c r="H32" s="6"/>
    </row>
    <row r="33" spans="1:8" ht="15" customHeight="1">
      <c r="A33" s="819" t="s">
        <v>735</v>
      </c>
      <c r="B33" s="379">
        <v>-436</v>
      </c>
      <c r="C33" s="379">
        <v>-188</v>
      </c>
      <c r="D33" s="209">
        <f t="shared" si="3"/>
        <v>-624</v>
      </c>
      <c r="F33" s="6"/>
      <c r="G33" s="6"/>
      <c r="H33" s="6"/>
    </row>
    <row r="34" spans="1:8" ht="15" customHeight="1">
      <c r="A34" s="819" t="s">
        <v>437</v>
      </c>
      <c r="B34" s="379">
        <v>-3</v>
      </c>
      <c r="C34" s="954">
        <v>0</v>
      </c>
      <c r="D34" s="209">
        <f t="shared" si="3"/>
        <v>-3</v>
      </c>
      <c r="F34" s="6"/>
      <c r="G34" s="6"/>
      <c r="H34" s="6"/>
    </row>
    <row r="35" spans="1:8" ht="15" customHeight="1">
      <c r="A35" s="819" t="s">
        <v>68</v>
      </c>
      <c r="B35" s="380">
        <v>-216</v>
      </c>
      <c r="C35" s="380">
        <v>-63</v>
      </c>
      <c r="D35" s="465">
        <f t="shared" si="3"/>
        <v>-279</v>
      </c>
      <c r="F35" s="6"/>
      <c r="G35" s="6"/>
      <c r="H35" s="6"/>
    </row>
    <row r="36" spans="1:8" ht="15" customHeight="1">
      <c r="A36" s="131">
        <v>44196</v>
      </c>
      <c r="B36" s="622">
        <f>SUM(B30:B35)</f>
        <v>2639</v>
      </c>
      <c r="C36" s="622">
        <f t="shared" ref="C36:D36" si="4">SUM(C30:C35)</f>
        <v>768</v>
      </c>
      <c r="D36" s="622">
        <f t="shared" si="4"/>
        <v>3407</v>
      </c>
      <c r="F36" s="6"/>
      <c r="G36" s="6"/>
      <c r="H36" s="6"/>
    </row>
    <row r="37" spans="1:8" ht="15" customHeight="1">
      <c r="A37" s="295" t="s">
        <v>210</v>
      </c>
      <c r="B37" s="380"/>
      <c r="C37" s="380"/>
      <c r="D37" s="380"/>
      <c r="F37" s="32"/>
      <c r="G37" s="6"/>
      <c r="H37" s="6"/>
    </row>
    <row r="38" spans="1:8" ht="15" customHeight="1">
      <c r="A38" s="99">
        <v>43831</v>
      </c>
      <c r="B38" s="267">
        <v>-1397</v>
      </c>
      <c r="C38" s="267">
        <v>-491</v>
      </c>
      <c r="D38" s="267">
        <f t="shared" ref="D38:D41" si="5">B38+C38</f>
        <v>-1888</v>
      </c>
      <c r="F38" s="6"/>
      <c r="G38" s="6"/>
      <c r="H38" s="6"/>
    </row>
    <row r="39" spans="1:8" ht="15" customHeight="1">
      <c r="A39" s="819" t="s">
        <v>116</v>
      </c>
      <c r="B39" s="267">
        <v>-315</v>
      </c>
      <c r="C39" s="267">
        <v>-142</v>
      </c>
      <c r="D39" s="267">
        <f t="shared" si="5"/>
        <v>-457</v>
      </c>
      <c r="F39" s="6"/>
      <c r="G39" s="6"/>
      <c r="H39" s="6"/>
    </row>
    <row r="40" spans="1:8" ht="15" customHeight="1">
      <c r="A40" s="819" t="s">
        <v>735</v>
      </c>
      <c r="B40" s="267">
        <v>300</v>
      </c>
      <c r="C40" s="267">
        <v>150</v>
      </c>
      <c r="D40" s="267">
        <f t="shared" si="5"/>
        <v>450</v>
      </c>
      <c r="E40" s="46"/>
      <c r="F40" s="6"/>
      <c r="G40" s="6"/>
      <c r="H40" s="6"/>
    </row>
    <row r="41" spans="1:8" ht="15" customHeight="1">
      <c r="A41" s="819" t="s">
        <v>68</v>
      </c>
      <c r="B41" s="266">
        <v>101</v>
      </c>
      <c r="C41" s="266">
        <v>36</v>
      </c>
      <c r="D41" s="266">
        <f t="shared" si="5"/>
        <v>137</v>
      </c>
      <c r="F41" s="6"/>
      <c r="G41" s="6"/>
      <c r="H41" s="6"/>
    </row>
    <row r="42" spans="1:8" ht="15" customHeight="1">
      <c r="A42" s="131">
        <v>44196</v>
      </c>
      <c r="B42" s="389">
        <f>SUM(B38:B41)</f>
        <v>-1311</v>
      </c>
      <c r="C42" s="389">
        <f>SUM(C38:C41)</f>
        <v>-447</v>
      </c>
      <c r="D42" s="389">
        <f>SUM(D38:D41)</f>
        <v>-1758</v>
      </c>
      <c r="F42" s="6"/>
      <c r="G42" s="6"/>
      <c r="H42" s="6"/>
    </row>
    <row r="43" spans="1:8" ht="15" customHeight="1">
      <c r="A43" s="821" t="s">
        <v>686</v>
      </c>
      <c r="B43" s="386">
        <f>B36+B42</f>
        <v>1328</v>
      </c>
      <c r="C43" s="386">
        <f>C36+C42</f>
        <v>321</v>
      </c>
      <c r="D43" s="386">
        <f>D36+D42</f>
        <v>1649</v>
      </c>
      <c r="F43" s="6"/>
      <c r="G43" s="6"/>
      <c r="H43" s="6"/>
    </row>
    <row r="44" spans="1:8" ht="6" customHeight="1">
      <c r="A44" s="434"/>
      <c r="B44" s="266"/>
      <c r="C44" s="266"/>
      <c r="D44" s="266"/>
      <c r="F44" s="6"/>
      <c r="G44" s="6"/>
      <c r="H44" s="6"/>
    </row>
    <row r="45" spans="1:8" ht="19" customHeight="1">
      <c r="A45" s="90"/>
      <c r="B45" s="22"/>
      <c r="C45" s="22"/>
      <c r="D45" s="22"/>
      <c r="F45" s="6"/>
      <c r="G45" s="6"/>
      <c r="H45" s="6"/>
    </row>
    <row r="46" spans="1:8" ht="14">
      <c r="B46" s="70"/>
      <c r="C46" s="70"/>
      <c r="D46" s="70"/>
    </row>
    <row r="47" spans="1:8" ht="14">
      <c r="B47" s="70"/>
      <c r="C47" s="70"/>
      <c r="D47" s="70"/>
    </row>
  </sheetData>
  <printOptions horizontalCentered="1"/>
  <pageMargins left="0.23622047244094491" right="0.39370078740157483" top="0.74803149606299213" bottom="0.74803149606299213" header="0.31496062992125984" footer="0.31496062992125984"/>
  <pageSetup paperSize="9" scale="7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tabColor rgb="FF00B050"/>
    <pageSetUpPr fitToPage="1"/>
  </sheetPr>
  <dimension ref="A1:G47"/>
  <sheetViews>
    <sheetView showGridLines="0" topLeftCell="A25" zoomScaleNormal="100" zoomScaleSheetLayoutView="100" workbookViewId="0">
      <selection activeCell="A23" sqref="A23"/>
    </sheetView>
  </sheetViews>
  <sheetFormatPr defaultColWidth="9.1796875" defaultRowHeight="17.25" customHeight="1"/>
  <cols>
    <col min="1" max="1" width="68.7265625" style="12" customWidth="1"/>
    <col min="2" max="3" width="12.7265625" style="12" customWidth="1"/>
    <col min="4" max="4" width="2.7265625" style="16" customWidth="1"/>
    <col min="5" max="16384" width="9.1796875" style="12"/>
  </cols>
  <sheetData>
    <row r="1" spans="1:5" s="61" customFormat="1" ht="21.5">
      <c r="A1" s="307" t="s">
        <v>503</v>
      </c>
      <c r="D1" s="66"/>
    </row>
    <row r="2" spans="1:5" ht="17.25" customHeight="1">
      <c r="A2" s="85"/>
      <c r="D2" s="41"/>
    </row>
    <row r="3" spans="1:5" s="70" customFormat="1" ht="15.65" customHeight="1">
      <c r="A3" s="85"/>
      <c r="B3" s="296" t="s">
        <v>10</v>
      </c>
      <c r="C3" s="297" t="s">
        <v>10</v>
      </c>
      <c r="D3" s="41"/>
    </row>
    <row r="4" spans="1:5" ht="17.25" customHeight="1">
      <c r="A4" s="613"/>
      <c r="B4" s="308">
        <v>2021</v>
      </c>
      <c r="C4" s="297">
        <v>2020</v>
      </c>
      <c r="D4" s="41"/>
    </row>
    <row r="5" spans="1:5" ht="15" customHeight="1">
      <c r="A5" s="955" t="s">
        <v>112</v>
      </c>
      <c r="B5" s="707">
        <v>37</v>
      </c>
      <c r="C5" s="706">
        <v>29</v>
      </c>
      <c r="D5" s="32"/>
      <c r="E5" s="832"/>
    </row>
    <row r="6" spans="1:5" ht="15" customHeight="1">
      <c r="A6" s="955" t="s">
        <v>113</v>
      </c>
      <c r="B6" s="641">
        <v>23</v>
      </c>
      <c r="C6" s="255">
        <v>34</v>
      </c>
      <c r="D6" s="32"/>
    </row>
    <row r="7" spans="1:5" ht="15" customHeight="1">
      <c r="A7" s="955" t="s">
        <v>687</v>
      </c>
      <c r="B7" s="641">
        <v>499</v>
      </c>
      <c r="C7" s="255">
        <v>465</v>
      </c>
      <c r="D7" s="32"/>
    </row>
    <row r="8" spans="1:5" ht="15" customHeight="1">
      <c r="A8" s="955" t="s">
        <v>964</v>
      </c>
      <c r="B8" s="641">
        <v>0</v>
      </c>
      <c r="C8" s="255">
        <v>12</v>
      </c>
      <c r="D8" s="32"/>
    </row>
    <row r="9" spans="1:5" ht="15" customHeight="1">
      <c r="A9" s="955" t="s">
        <v>965</v>
      </c>
      <c r="B9" s="646">
        <v>415</v>
      </c>
      <c r="C9" s="614">
        <v>391</v>
      </c>
      <c r="D9" s="32"/>
    </row>
    <row r="10" spans="1:5" ht="15" customHeight="1">
      <c r="A10" s="613"/>
      <c r="B10" s="646">
        <f>SUM(B5:B9)</f>
        <v>974</v>
      </c>
      <c r="C10" s="614">
        <f>SUM(C5:C9)</f>
        <v>931</v>
      </c>
      <c r="D10" s="32"/>
    </row>
    <row r="11" spans="1:5" ht="6" customHeight="1">
      <c r="A11" s="85"/>
      <c r="B11" s="296"/>
      <c r="C11" s="233"/>
    </row>
    <row r="12" spans="1:5" s="70" customFormat="1" ht="14.15" customHeight="1">
      <c r="A12" s="886" t="s">
        <v>688</v>
      </c>
      <c r="B12" s="886"/>
      <c r="C12" s="886"/>
      <c r="D12" s="243"/>
    </row>
    <row r="13" spans="1:5" ht="25.5" customHeight="1">
      <c r="A13" s="889" t="s">
        <v>859</v>
      </c>
      <c r="B13" s="889"/>
      <c r="C13" s="889"/>
    </row>
    <row r="14" spans="1:5" s="70" customFormat="1" ht="14">
      <c r="A14" s="886" t="s">
        <v>860</v>
      </c>
      <c r="B14" s="886"/>
      <c r="C14" s="886"/>
      <c r="D14" s="16"/>
    </row>
    <row r="15" spans="1:5" s="70" customFormat="1" ht="21.75" customHeight="1">
      <c r="A15" s="238"/>
      <c r="B15" s="325"/>
      <c r="D15" s="16"/>
    </row>
    <row r="16" spans="1:5" ht="17.25" customHeight="1">
      <c r="A16" s="855" t="s">
        <v>861</v>
      </c>
      <c r="B16" s="308" t="s">
        <v>10</v>
      </c>
      <c r="C16" s="298" t="s">
        <v>10</v>
      </c>
      <c r="D16" s="32"/>
    </row>
    <row r="17" spans="1:6" ht="17.25" customHeight="1">
      <c r="A17" s="856"/>
      <c r="B17" s="365">
        <v>2021</v>
      </c>
      <c r="C17" s="366">
        <v>2020</v>
      </c>
      <c r="D17" s="33"/>
    </row>
    <row r="18" spans="1:6" ht="17.25" customHeight="1">
      <c r="A18" s="295" t="s">
        <v>504</v>
      </c>
      <c r="B18" s="668"/>
      <c r="C18" s="115"/>
      <c r="D18" s="32"/>
    </row>
    <row r="19" spans="1:6" ht="15" customHeight="1">
      <c r="A19" s="132" t="s">
        <v>334</v>
      </c>
      <c r="B19" s="641">
        <v>29</v>
      </c>
      <c r="C19" s="169">
        <v>35.071215989999999</v>
      </c>
      <c r="D19" s="32"/>
    </row>
    <row r="20" spans="1:6" ht="15" customHeight="1">
      <c r="A20" s="115" t="s">
        <v>114</v>
      </c>
      <c r="B20" s="641">
        <v>2</v>
      </c>
      <c r="C20" s="169">
        <v>1.0074508199999999</v>
      </c>
      <c r="D20" s="32"/>
    </row>
    <row r="21" spans="1:6" ht="15" customHeight="1">
      <c r="A21" s="115" t="s">
        <v>308</v>
      </c>
      <c r="B21" s="641">
        <v>-171</v>
      </c>
      <c r="C21" s="169">
        <v>-181.61851425999998</v>
      </c>
      <c r="D21" s="32"/>
    </row>
    <row r="22" spans="1:6" ht="15" customHeight="1">
      <c r="A22" s="115" t="s">
        <v>346</v>
      </c>
      <c r="B22" s="641">
        <v>176</v>
      </c>
      <c r="C22" s="169">
        <v>177</v>
      </c>
      <c r="D22" s="47"/>
      <c r="E22" s="22"/>
    </row>
    <row r="23" spans="1:6" ht="15" customHeight="1">
      <c r="A23" s="115" t="s">
        <v>68</v>
      </c>
      <c r="B23" s="646">
        <v>1</v>
      </c>
      <c r="C23" s="386">
        <v>-2</v>
      </c>
      <c r="D23" s="32"/>
    </row>
    <row r="24" spans="1:6" ht="15" customHeight="1">
      <c r="A24" s="132" t="s">
        <v>335</v>
      </c>
      <c r="B24" s="646">
        <f>SUM(B19:B23)</f>
        <v>37</v>
      </c>
      <c r="C24" s="386">
        <f>SUM(C19:C23)</f>
        <v>29.460152550000032</v>
      </c>
      <c r="D24" s="32"/>
    </row>
    <row r="25" spans="1:6" ht="17.25" customHeight="1">
      <c r="A25" s="295" t="s">
        <v>862</v>
      </c>
      <c r="B25" s="647"/>
      <c r="C25" s="166"/>
      <c r="D25" s="33"/>
    </row>
    <row r="26" spans="1:6" ht="15" customHeight="1">
      <c r="A26" s="132" t="s">
        <v>334</v>
      </c>
      <c r="B26" s="641">
        <v>34</v>
      </c>
      <c r="C26" s="169">
        <v>37.277374960000003</v>
      </c>
      <c r="D26" s="32"/>
      <c r="F26" s="832"/>
    </row>
    <row r="27" spans="1:6" ht="15" customHeight="1">
      <c r="A27" s="115" t="s">
        <v>114</v>
      </c>
      <c r="B27" s="641">
        <v>7</v>
      </c>
      <c r="C27" s="169">
        <v>1.03019452</v>
      </c>
      <c r="D27" s="32"/>
    </row>
    <row r="28" spans="1:6" ht="15" customHeight="1">
      <c r="A28" s="115" t="s">
        <v>308</v>
      </c>
      <c r="B28" s="641">
        <v>-32</v>
      </c>
      <c r="C28" s="169">
        <v>0</v>
      </c>
      <c r="D28" s="32"/>
    </row>
    <row r="29" spans="1:6" ht="15" customHeight="1">
      <c r="A29" s="115" t="s">
        <v>309</v>
      </c>
      <c r="B29" s="641">
        <v>15</v>
      </c>
      <c r="C29" s="169">
        <v>-2.1941065600000003</v>
      </c>
    </row>
    <row r="30" spans="1:6" ht="15" customHeight="1">
      <c r="A30" s="115" t="s">
        <v>68</v>
      </c>
      <c r="B30" s="646">
        <v>-1</v>
      </c>
      <c r="C30" s="386">
        <v>-1.62400324</v>
      </c>
    </row>
    <row r="31" spans="1:6" ht="15" customHeight="1">
      <c r="A31" s="443" t="s">
        <v>335</v>
      </c>
      <c r="B31" s="646">
        <f>SUM(B26:B30)</f>
        <v>23</v>
      </c>
      <c r="C31" s="386">
        <f>SUM(C26:C30)</f>
        <v>34.489459680000003</v>
      </c>
    </row>
    <row r="32" spans="1:6" s="70" customFormat="1" ht="6" customHeight="1">
      <c r="A32" s="615"/>
      <c r="B32" s="587"/>
      <c r="C32" s="456"/>
      <c r="D32" s="16"/>
    </row>
    <row r="33" spans="1:7" ht="30.5" customHeight="1">
      <c r="A33" s="887" t="s">
        <v>863</v>
      </c>
      <c r="B33" s="888"/>
      <c r="C33" s="888"/>
      <c r="E33" s="70"/>
      <c r="F33" s="70"/>
      <c r="G33" s="70"/>
    </row>
    <row r="34" spans="1:7" s="70" customFormat="1" ht="14">
      <c r="A34" s="887"/>
      <c r="B34" s="888"/>
      <c r="C34" s="888"/>
      <c r="D34" s="16"/>
    </row>
    <row r="35" spans="1:7" s="70" customFormat="1" ht="14.15" customHeight="1">
      <c r="A35" s="886"/>
      <c r="B35" s="886"/>
      <c r="C35" s="886"/>
      <c r="D35" s="16"/>
    </row>
    <row r="36" spans="1:7" ht="14.15" customHeight="1">
      <c r="A36" s="238"/>
      <c r="B36" s="239"/>
      <c r="C36" s="239"/>
      <c r="D36" s="213"/>
      <c r="E36" s="211"/>
    </row>
    <row r="37" spans="1:7" ht="17.25" customHeight="1">
      <c r="A37" s="212"/>
      <c r="B37" s="211"/>
      <c r="C37" s="211"/>
      <c r="D37" s="213"/>
      <c r="E37" s="211"/>
    </row>
    <row r="38" spans="1:7" ht="17.25" customHeight="1">
      <c r="A38" s="115"/>
      <c r="B38" s="70"/>
      <c r="C38" s="70"/>
    </row>
    <row r="39" spans="1:7" ht="17.25" customHeight="1">
      <c r="A39" s="70"/>
      <c r="B39" s="70"/>
      <c r="C39" s="70"/>
    </row>
    <row r="40" spans="1:7" ht="17.25" customHeight="1">
      <c r="A40" s="70"/>
      <c r="B40" s="70"/>
      <c r="C40" s="70"/>
    </row>
    <row r="41" spans="1:7" ht="17.25" customHeight="1">
      <c r="A41" s="70"/>
      <c r="B41" s="70"/>
      <c r="C41" s="70"/>
    </row>
    <row r="42" spans="1:7" ht="17.25" customHeight="1">
      <c r="A42" s="70"/>
      <c r="B42" s="70"/>
      <c r="C42" s="70"/>
    </row>
    <row r="43" spans="1:7" ht="17.25" customHeight="1">
      <c r="A43" s="70"/>
      <c r="B43" s="70"/>
      <c r="C43" s="70"/>
    </row>
    <row r="44" spans="1:7" ht="17.25" customHeight="1">
      <c r="A44" s="70"/>
    </row>
    <row r="47" spans="1:7" ht="17.25" customHeight="1">
      <c r="A47" s="70"/>
    </row>
  </sheetData>
  <mergeCells count="7">
    <mergeCell ref="A16:A17"/>
    <mergeCell ref="A33:C33"/>
    <mergeCell ref="A12:C12"/>
    <mergeCell ref="A13:C13"/>
    <mergeCell ref="A35:C35"/>
    <mergeCell ref="A14:C14"/>
    <mergeCell ref="A34:C34"/>
  </mergeCells>
  <phoneticPr fontId="6" type="noConversion"/>
  <printOptions horizontalCentered="1"/>
  <pageMargins left="0.23622047244094491" right="0.39370078740157483" top="0.74803149606299213" bottom="0.74803149606299213" header="0.31496062992125984" footer="0.31496062992125984"/>
  <pageSetup paperSize="9" orientation="portrait" r:id="rId1"/>
  <ignoredErrors>
    <ignoredError sqref="B10:C10" formulaRang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tabColor rgb="FF00B050"/>
    <pageSetUpPr fitToPage="1"/>
  </sheetPr>
  <dimension ref="A1:F23"/>
  <sheetViews>
    <sheetView showGridLines="0" topLeftCell="A10" zoomScaleNormal="100" zoomScaleSheetLayoutView="100" workbookViewId="0">
      <selection activeCell="A24" sqref="A24"/>
    </sheetView>
  </sheetViews>
  <sheetFormatPr defaultColWidth="9.1796875" defaultRowHeight="17.25" customHeight="1"/>
  <cols>
    <col min="1" max="1" width="70.1796875" style="12" customWidth="1"/>
    <col min="2" max="3" width="12.7265625" style="12" customWidth="1"/>
    <col min="4" max="4" width="2.7265625" style="12" customWidth="1"/>
    <col min="5" max="16384" width="9.1796875" style="12"/>
  </cols>
  <sheetData>
    <row r="1" spans="1:6" s="61" customFormat="1" ht="22.5" customHeight="1">
      <c r="A1" s="307" t="s">
        <v>505</v>
      </c>
    </row>
    <row r="2" spans="1:6" s="61" customFormat="1" ht="15" customHeight="1">
      <c r="A2" s="57"/>
      <c r="B2" s="59"/>
      <c r="C2" s="59"/>
      <c r="D2" s="60"/>
    </row>
    <row r="3" spans="1:6" s="61" customFormat="1" ht="15" customHeight="1">
      <c r="A3" s="57"/>
      <c r="B3" s="59"/>
      <c r="C3" s="59"/>
      <c r="D3" s="60"/>
    </row>
    <row r="4" spans="1:6" ht="15" customHeight="1">
      <c r="A4" s="88"/>
      <c r="B4" s="299" t="s">
        <v>10</v>
      </c>
      <c r="C4" s="324" t="s">
        <v>10</v>
      </c>
    </row>
    <row r="5" spans="1:6" ht="15" customHeight="1">
      <c r="A5" s="363" t="s">
        <v>26</v>
      </c>
      <c r="B5" s="451">
        <v>2021</v>
      </c>
      <c r="C5" s="467">
        <v>2020</v>
      </c>
    </row>
    <row r="6" spans="1:6" ht="15" customHeight="1">
      <c r="A6" s="434" t="s">
        <v>347</v>
      </c>
      <c r="B6" s="641">
        <v>1598</v>
      </c>
      <c r="C6" s="169">
        <v>1523</v>
      </c>
    </row>
    <row r="7" spans="1:6" ht="15" customHeight="1">
      <c r="A7" s="436" t="s">
        <v>348</v>
      </c>
      <c r="B7" s="646">
        <v>3393</v>
      </c>
      <c r="C7" s="386">
        <v>3223</v>
      </c>
      <c r="F7" s="832"/>
    </row>
    <row r="8" spans="1:6" ht="15" customHeight="1">
      <c r="A8" s="375" t="s">
        <v>547</v>
      </c>
      <c r="B8" s="645">
        <f>B6+B7</f>
        <v>4991</v>
      </c>
      <c r="C8" s="266">
        <f>C6+C7</f>
        <v>4746</v>
      </c>
    </row>
    <row r="9" spans="1:6" ht="15" customHeight="1">
      <c r="A9" s="88" t="s">
        <v>548</v>
      </c>
      <c r="B9" s="645">
        <v>-308</v>
      </c>
      <c r="C9" s="755">
        <v>-284</v>
      </c>
    </row>
    <row r="10" spans="1:6" ht="15" customHeight="1">
      <c r="A10" s="364"/>
      <c r="B10" s="646">
        <f>SUM(B8:B9)</f>
        <v>4683</v>
      </c>
      <c r="C10" s="469">
        <f>SUM(C8:C9)</f>
        <v>4462</v>
      </c>
    </row>
    <row r="11" spans="1:6" ht="15" customHeight="1"/>
    <row r="12" spans="1:6" ht="15" customHeight="1"/>
    <row r="13" spans="1:6" s="70" customFormat="1" ht="15" customHeight="1"/>
    <row r="14" spans="1:6" ht="15" customHeight="1">
      <c r="B14" s="440" t="s">
        <v>10</v>
      </c>
      <c r="C14" s="324" t="s">
        <v>10</v>
      </c>
    </row>
    <row r="15" spans="1:6" ht="15" customHeight="1">
      <c r="A15" s="452" t="s">
        <v>582</v>
      </c>
      <c r="B15" s="451">
        <v>2021</v>
      </c>
      <c r="C15" s="467">
        <v>2020</v>
      </c>
    </row>
    <row r="16" spans="1:6" ht="15" customHeight="1">
      <c r="A16" s="434" t="s">
        <v>334</v>
      </c>
      <c r="B16" s="641">
        <v>284</v>
      </c>
      <c r="C16" s="267">
        <v>287.85672505000002</v>
      </c>
    </row>
    <row r="17" spans="1:3" ht="15" customHeight="1">
      <c r="A17" s="436" t="s">
        <v>311</v>
      </c>
      <c r="B17" s="645">
        <v>65</v>
      </c>
      <c r="C17" s="266">
        <v>116</v>
      </c>
    </row>
    <row r="18" spans="1:3" ht="15" customHeight="1">
      <c r="A18" s="375" t="s">
        <v>549</v>
      </c>
      <c r="B18" s="645">
        <v>-56</v>
      </c>
      <c r="C18" s="266">
        <v>-97</v>
      </c>
    </row>
    <row r="19" spans="1:3" s="70" customFormat="1" ht="15" customHeight="1">
      <c r="A19" s="377" t="s">
        <v>313</v>
      </c>
      <c r="B19" s="645">
        <v>9</v>
      </c>
      <c r="C19" s="266">
        <v>-26</v>
      </c>
    </row>
    <row r="20" spans="1:3" ht="15" customHeight="1">
      <c r="A20" s="434" t="s">
        <v>550</v>
      </c>
      <c r="B20" s="646">
        <v>6</v>
      </c>
      <c r="C20" s="468">
        <v>3</v>
      </c>
    </row>
    <row r="21" spans="1:3" ht="15" customHeight="1">
      <c r="A21" s="623" t="s">
        <v>335</v>
      </c>
      <c r="B21" s="646">
        <f>SUM(B16:B20)</f>
        <v>308</v>
      </c>
      <c r="C21" s="469">
        <f>SUM(C16:C20)</f>
        <v>283.85672505000002</v>
      </c>
    </row>
    <row r="22" spans="1:3" ht="6" customHeight="1"/>
    <row r="23" spans="1:3" ht="15" customHeight="1">
      <c r="A23" s="237" t="s">
        <v>966</v>
      </c>
    </row>
  </sheetData>
  <printOptions horizontalCentered="1"/>
  <pageMargins left="0.23622047244094491" right="0.23622047244094491" top="0.74803149606299213" bottom="0.74803149606299213" header="0.31496062992125984" footer="0.31496062992125984"/>
  <pageSetup paperSize="9" orientation="portrait" r:id="rId1"/>
  <ignoredErrors>
    <ignoredError sqref="B21:C21"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tabColor rgb="FF00B050"/>
    <pageSetUpPr fitToPage="1"/>
  </sheetPr>
  <dimension ref="A1:K34"/>
  <sheetViews>
    <sheetView showGridLines="0" zoomScaleNormal="100" zoomScaleSheetLayoutView="100" workbookViewId="0">
      <selection activeCell="F8" sqref="F8"/>
    </sheetView>
  </sheetViews>
  <sheetFormatPr defaultColWidth="9.1796875" defaultRowHeight="17.25" customHeight="1"/>
  <cols>
    <col min="1" max="1" width="67.453125" style="12" customWidth="1"/>
    <col min="2" max="4" width="12.7265625" style="12" customWidth="1"/>
    <col min="5" max="5" width="4.26953125" style="12" customWidth="1"/>
    <col min="6" max="16384" width="9.1796875" style="12"/>
  </cols>
  <sheetData>
    <row r="1" spans="1:6" s="61" customFormat="1" ht="21.5">
      <c r="A1" s="307" t="s">
        <v>506</v>
      </c>
    </row>
    <row r="2" spans="1:6" s="61" customFormat="1" ht="21.5">
      <c r="A2" s="307"/>
    </row>
    <row r="3" spans="1:6" s="61" customFormat="1" ht="17.25" customHeight="1">
      <c r="A3" s="57"/>
      <c r="B3" s="58"/>
      <c r="E3" s="60"/>
    </row>
    <row r="4" spans="1:6" ht="16" customHeight="1">
      <c r="A4" s="92"/>
      <c r="B4" s="88"/>
      <c r="C4" s="308" t="s">
        <v>287</v>
      </c>
      <c r="D4" s="298" t="s">
        <v>287</v>
      </c>
    </row>
    <row r="5" spans="1:6" ht="14.5" customHeight="1">
      <c r="A5" s="892" t="s">
        <v>5</v>
      </c>
      <c r="B5" s="892"/>
      <c r="C5" s="308">
        <v>2021</v>
      </c>
      <c r="D5" s="298">
        <v>2020</v>
      </c>
    </row>
    <row r="6" spans="1:6" ht="17.25" customHeight="1">
      <c r="A6" s="898" t="s">
        <v>70</v>
      </c>
      <c r="B6" s="898"/>
      <c r="C6" s="709"/>
      <c r="D6" s="708"/>
    </row>
    <row r="7" spans="1:6" ht="15" customHeight="1">
      <c r="A7" s="874" t="s">
        <v>864</v>
      </c>
      <c r="B7" s="874"/>
      <c r="C7" s="641">
        <v>3582</v>
      </c>
      <c r="D7" s="169">
        <v>3433</v>
      </c>
    </row>
    <row r="8" spans="1:6" ht="15" customHeight="1">
      <c r="A8" s="874" t="s">
        <v>110</v>
      </c>
      <c r="B8" s="874"/>
      <c r="C8" s="641">
        <v>492</v>
      </c>
      <c r="D8" s="169">
        <v>423</v>
      </c>
      <c r="F8" s="832"/>
    </row>
    <row r="9" spans="1:6" ht="15" customHeight="1">
      <c r="A9" s="874" t="s">
        <v>111</v>
      </c>
      <c r="B9" s="874"/>
      <c r="C9" s="646">
        <v>1348</v>
      </c>
      <c r="D9" s="386">
        <v>1083</v>
      </c>
    </row>
    <row r="10" spans="1:6" ht="15" customHeight="1">
      <c r="A10" s="364"/>
      <c r="B10" s="364"/>
      <c r="C10" s="646">
        <f>SUM(C7:C9)</f>
        <v>5422</v>
      </c>
      <c r="D10" s="386">
        <f>SUM(D7:D9)</f>
        <v>4939</v>
      </c>
    </row>
    <row r="11" spans="1:6" s="70" customFormat="1" ht="8.25" customHeight="1">
      <c r="A11" s="269"/>
      <c r="B11" s="269"/>
      <c r="C11" s="279"/>
      <c r="D11" s="266"/>
    </row>
    <row r="12" spans="1:6" ht="14.5" customHeight="1">
      <c r="A12" s="891" t="s">
        <v>310</v>
      </c>
      <c r="B12" s="891"/>
    </row>
    <row r="13" spans="1:6" s="70" customFormat="1" ht="14.5" customHeight="1">
      <c r="A13" s="891"/>
      <c r="B13" s="891"/>
      <c r="C13" s="308" t="s">
        <v>287</v>
      </c>
      <c r="D13" s="298" t="s">
        <v>287</v>
      </c>
    </row>
    <row r="14" spans="1:6" ht="14.5" customHeight="1">
      <c r="A14" s="892"/>
      <c r="B14" s="892"/>
      <c r="C14" s="308">
        <v>2021</v>
      </c>
      <c r="D14" s="298">
        <v>2020</v>
      </c>
    </row>
    <row r="15" spans="1:6" ht="15" customHeight="1">
      <c r="A15" s="874" t="s">
        <v>644</v>
      </c>
      <c r="B15" s="874"/>
      <c r="C15" s="707">
        <v>3070</v>
      </c>
      <c r="D15" s="456">
        <v>2849</v>
      </c>
    </row>
    <row r="16" spans="1:6" ht="15" customHeight="1">
      <c r="A16" s="890" t="s">
        <v>645</v>
      </c>
      <c r="B16" s="890"/>
      <c r="C16" s="641">
        <v>470</v>
      </c>
      <c r="D16" s="169">
        <v>481</v>
      </c>
    </row>
    <row r="17" spans="1:11" ht="15" customHeight="1">
      <c r="A17" s="890" t="s">
        <v>646</v>
      </c>
      <c r="B17" s="890"/>
      <c r="C17" s="641">
        <v>75</v>
      </c>
      <c r="D17" s="169">
        <v>99</v>
      </c>
    </row>
    <row r="18" spans="1:11" ht="15" customHeight="1">
      <c r="A18" s="890" t="s">
        <v>647</v>
      </c>
      <c r="B18" s="890"/>
      <c r="C18" s="641">
        <v>44</v>
      </c>
      <c r="D18" s="169">
        <v>73</v>
      </c>
      <c r="I18" s="267"/>
    </row>
    <row r="19" spans="1:11" ht="15" customHeight="1">
      <c r="A19" s="890" t="s">
        <v>648</v>
      </c>
      <c r="B19" s="890"/>
      <c r="C19" s="646">
        <v>124</v>
      </c>
      <c r="D19" s="386">
        <v>124</v>
      </c>
    </row>
    <row r="20" spans="1:11" s="70" customFormat="1" ht="15" customHeight="1">
      <c r="A20" s="581" t="s">
        <v>649</v>
      </c>
      <c r="B20" s="573"/>
      <c r="C20" s="645">
        <f>SUM(C15:C19)</f>
        <v>3783</v>
      </c>
      <c r="D20" s="267">
        <f>SUM(D15:D19)</f>
        <v>3626</v>
      </c>
    </row>
    <row r="21" spans="1:11" s="70" customFormat="1" ht="15" customHeight="1">
      <c r="A21" s="573" t="s">
        <v>650</v>
      </c>
      <c r="B21" s="573"/>
      <c r="C21" s="646">
        <v>-201</v>
      </c>
      <c r="D21" s="386">
        <v>-193</v>
      </c>
    </row>
    <row r="22" spans="1:11" ht="15" customHeight="1">
      <c r="A22" s="364"/>
      <c r="B22" s="364"/>
      <c r="C22" s="646">
        <f>SUM(C20:C21)</f>
        <v>3582</v>
      </c>
      <c r="D22" s="386">
        <f>SUM(D20:D21)</f>
        <v>3433</v>
      </c>
    </row>
    <row r="23" spans="1:11" ht="17.25" customHeight="1">
      <c r="A23" s="88"/>
      <c r="B23" s="88"/>
      <c r="C23" s="88"/>
      <c r="D23" s="88"/>
    </row>
    <row r="24" spans="1:11" ht="16.899999999999999" customHeight="1">
      <c r="A24" s="891" t="s">
        <v>583</v>
      </c>
      <c r="B24" s="891"/>
      <c r="C24" s="308" t="s">
        <v>287</v>
      </c>
      <c r="D24" s="298" t="s">
        <v>287</v>
      </c>
    </row>
    <row r="25" spans="1:11" ht="17.25" customHeight="1">
      <c r="A25" s="892"/>
      <c r="B25" s="892"/>
      <c r="C25" s="782">
        <v>2021</v>
      </c>
      <c r="D25" s="386">
        <v>2020</v>
      </c>
      <c r="K25" s="298"/>
    </row>
    <row r="26" spans="1:11" ht="15" customHeight="1">
      <c r="A26" s="896" t="s">
        <v>334</v>
      </c>
      <c r="B26" s="897"/>
      <c r="C26" s="641">
        <v>276</v>
      </c>
      <c r="D26" s="169">
        <v>321</v>
      </c>
    </row>
    <row r="27" spans="1:11" ht="15" customHeight="1">
      <c r="A27" s="874" t="s">
        <v>311</v>
      </c>
      <c r="B27" s="874"/>
      <c r="C27" s="641">
        <v>35</v>
      </c>
      <c r="D27" s="169">
        <v>66</v>
      </c>
    </row>
    <row r="28" spans="1:11" ht="15" customHeight="1">
      <c r="A28" s="874" t="s">
        <v>312</v>
      </c>
      <c r="B28" s="874"/>
      <c r="C28" s="641">
        <v>-31</v>
      </c>
      <c r="D28" s="169">
        <v>-68</v>
      </c>
    </row>
    <row r="29" spans="1:11" s="70" customFormat="1" ht="15" customHeight="1">
      <c r="A29" s="312" t="s">
        <v>865</v>
      </c>
      <c r="B29" s="312"/>
      <c r="C29" s="641">
        <v>-3</v>
      </c>
      <c r="D29" s="267">
        <v>0.66072772000000002</v>
      </c>
    </row>
    <row r="30" spans="1:11" ht="15" customHeight="1">
      <c r="A30" s="874" t="s">
        <v>313</v>
      </c>
      <c r="B30" s="874"/>
      <c r="C30" s="646">
        <v>9</v>
      </c>
      <c r="D30" s="386">
        <v>-44</v>
      </c>
    </row>
    <row r="31" spans="1:11" ht="15" customHeight="1">
      <c r="A31" s="894" t="s">
        <v>335</v>
      </c>
      <c r="B31" s="895"/>
      <c r="C31" s="646">
        <f>SUM(C26:C30)</f>
        <v>286</v>
      </c>
      <c r="D31" s="386">
        <f>SUM(D26:D30)</f>
        <v>275.66072772000001</v>
      </c>
    </row>
    <row r="32" spans="1:11" ht="6" customHeight="1">
      <c r="A32" s="112"/>
      <c r="B32"/>
      <c r="C32"/>
      <c r="D32"/>
    </row>
    <row r="33" spans="1:4" ht="17.25" customHeight="1">
      <c r="A33" s="893"/>
      <c r="B33" s="893"/>
      <c r="C33" s="893"/>
      <c r="D33" s="893"/>
    </row>
    <row r="34" spans="1:4" ht="17.25" customHeight="1">
      <c r="A34" s="70"/>
      <c r="B34" s="13"/>
    </row>
  </sheetData>
  <mergeCells count="18">
    <mergeCell ref="A5:B5"/>
    <mergeCell ref="A6:B6"/>
    <mergeCell ref="A7:B7"/>
    <mergeCell ref="A8:B8"/>
    <mergeCell ref="A9:B9"/>
    <mergeCell ref="A17:B17"/>
    <mergeCell ref="A12:B14"/>
    <mergeCell ref="A15:B15"/>
    <mergeCell ref="A16:B16"/>
    <mergeCell ref="A33:D33"/>
    <mergeCell ref="A28:B28"/>
    <mergeCell ref="A30:B30"/>
    <mergeCell ref="A31:B31"/>
    <mergeCell ref="A18:B18"/>
    <mergeCell ref="A19:B19"/>
    <mergeCell ref="A24:B25"/>
    <mergeCell ref="A26:B26"/>
    <mergeCell ref="A27:B27"/>
  </mergeCells>
  <phoneticPr fontId="6" type="noConversion"/>
  <printOptions horizontalCentered="1"/>
  <pageMargins left="0.23622047244094491" right="0.39370078740157483" top="0.74803149606299213" bottom="0.74803149606299213" header="0.31496062992125984" footer="0.31496062992125984"/>
  <pageSetup paperSize="9" scale="90" orientation="portrait" r:id="rId1"/>
  <ignoredErrors>
    <ignoredError sqref="C31:D31 C20:D20"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tabColor rgb="FF00B050"/>
    <pageSetUpPr fitToPage="1"/>
  </sheetPr>
  <dimension ref="A1:G34"/>
  <sheetViews>
    <sheetView showGridLines="0" zoomScaleNormal="100" zoomScaleSheetLayoutView="100" workbookViewId="0">
      <selection activeCell="E6" sqref="E6"/>
    </sheetView>
  </sheetViews>
  <sheetFormatPr defaultColWidth="9.1796875" defaultRowHeight="12.5"/>
  <cols>
    <col min="1" max="1" width="84.54296875" style="1" customWidth="1"/>
    <col min="2" max="3" width="12.7265625" style="1" customWidth="1"/>
    <col min="4" max="4" width="3.7265625" style="1" customWidth="1"/>
    <col min="5" max="16384" width="9.1796875" style="1"/>
  </cols>
  <sheetData>
    <row r="1" spans="1:5" s="64" customFormat="1" ht="21.5">
      <c r="A1" s="307" t="s">
        <v>507</v>
      </c>
      <c r="B1" s="61"/>
      <c r="C1" s="61"/>
    </row>
    <row r="2" spans="1:5" s="61" customFormat="1" ht="17.149999999999999" customHeight="1">
      <c r="A2" s="57"/>
      <c r="B2" s="58"/>
      <c r="C2" s="59"/>
      <c r="D2" s="59"/>
      <c r="E2" s="60"/>
    </row>
    <row r="3" spans="1:5" ht="14.5" customHeight="1">
      <c r="A3" s="138"/>
      <c r="B3" s="296" t="s">
        <v>10</v>
      </c>
      <c r="C3" s="297" t="s">
        <v>10</v>
      </c>
      <c r="D3" s="138"/>
      <c r="E3" s="138"/>
    </row>
    <row r="4" spans="1:5" ht="16" customHeight="1">
      <c r="A4" s="470" t="s">
        <v>92</v>
      </c>
      <c r="B4" s="451">
        <v>2021</v>
      </c>
      <c r="C4" s="467">
        <v>2020</v>
      </c>
      <c r="D4" s="138"/>
      <c r="E4" s="138"/>
    </row>
    <row r="5" spans="1:5" ht="17.25" customHeight="1">
      <c r="A5" s="306" t="s">
        <v>410</v>
      </c>
      <c r="B5" s="704"/>
      <c r="C5" s="97"/>
      <c r="D5" s="138"/>
      <c r="E5" s="138"/>
    </row>
    <row r="6" spans="1:5" ht="15" customHeight="1">
      <c r="A6" s="139" t="s">
        <v>866</v>
      </c>
      <c r="B6" s="641">
        <v>8896</v>
      </c>
      <c r="C6" s="169">
        <v>8375</v>
      </c>
      <c r="D6" s="138"/>
      <c r="E6" s="842"/>
    </row>
    <row r="7" spans="1:5" ht="15" customHeight="1">
      <c r="A7" s="139" t="s">
        <v>85</v>
      </c>
      <c r="B7" s="641">
        <v>4429</v>
      </c>
      <c r="C7" s="169">
        <v>4266.4229999999998</v>
      </c>
      <c r="D7" s="138"/>
      <c r="E7" s="138"/>
    </row>
    <row r="8" spans="1:5" ht="15" customHeight="1">
      <c r="A8" s="139" t="s">
        <v>86</v>
      </c>
      <c r="B8" s="641">
        <v>447</v>
      </c>
      <c r="C8" s="169">
        <v>400.56099999999998</v>
      </c>
      <c r="D8" s="138"/>
      <c r="E8" s="138"/>
    </row>
    <row r="9" spans="1:5" ht="15" customHeight="1">
      <c r="A9" s="184" t="s">
        <v>337</v>
      </c>
      <c r="B9" s="641">
        <v>44</v>
      </c>
      <c r="C9" s="188">
        <v>43</v>
      </c>
      <c r="D9" s="185"/>
      <c r="E9" s="185"/>
    </row>
    <row r="10" spans="1:5" ht="15" customHeight="1">
      <c r="A10" s="139" t="s">
        <v>50</v>
      </c>
      <c r="B10" s="646">
        <v>1045</v>
      </c>
      <c r="C10" s="386">
        <v>1047</v>
      </c>
      <c r="D10" s="138"/>
      <c r="E10" s="138"/>
    </row>
    <row r="11" spans="1:5" ht="15" customHeight="1">
      <c r="A11" s="138"/>
      <c r="B11" s="646">
        <f>SUM(B6:B10)</f>
        <v>14861</v>
      </c>
      <c r="C11" s="386">
        <f>SUM(C6:C10)</f>
        <v>14131.983999999999</v>
      </c>
      <c r="D11" s="138"/>
      <c r="E11" s="138"/>
    </row>
    <row r="12" spans="1:5" ht="17.25" customHeight="1">
      <c r="A12" s="306" t="s">
        <v>411</v>
      </c>
      <c r="B12" s="641"/>
      <c r="C12" s="169"/>
      <c r="D12" s="138"/>
      <c r="E12" s="138"/>
    </row>
    <row r="13" spans="1:5" ht="15" customHeight="1">
      <c r="A13" s="139" t="s">
        <v>85</v>
      </c>
      <c r="B13" s="641">
        <v>91</v>
      </c>
      <c r="C13" s="169">
        <v>80.929000000000002</v>
      </c>
      <c r="D13" s="138"/>
      <c r="E13" s="138"/>
    </row>
    <row r="14" spans="1:5" ht="15" customHeight="1">
      <c r="A14" s="184" t="s">
        <v>337</v>
      </c>
      <c r="B14" s="641">
        <v>152</v>
      </c>
      <c r="C14" s="188">
        <v>120.86799999999999</v>
      </c>
      <c r="D14" s="185"/>
      <c r="E14" s="185"/>
    </row>
    <row r="15" spans="1:5" ht="15" customHeight="1">
      <c r="A15" s="139" t="s">
        <v>50</v>
      </c>
      <c r="B15" s="646">
        <v>32</v>
      </c>
      <c r="C15" s="386">
        <v>33.081000000000003</v>
      </c>
      <c r="D15" s="138"/>
      <c r="E15" s="138"/>
    </row>
    <row r="16" spans="1:5" ht="15" customHeight="1">
      <c r="A16" s="210"/>
      <c r="B16" s="646">
        <f>SUM(B13:B15)</f>
        <v>275</v>
      </c>
      <c r="C16" s="386">
        <f>SUM(C13:C15)</f>
        <v>234.87799999999999</v>
      </c>
      <c r="D16" s="138"/>
      <c r="E16" s="138"/>
    </row>
    <row r="17" spans="1:7" ht="17.25" customHeight="1">
      <c r="A17" s="471" t="s">
        <v>584</v>
      </c>
      <c r="B17" s="646">
        <f>B16+B11</f>
        <v>15136</v>
      </c>
      <c r="C17" s="472">
        <f>C16+C11</f>
        <v>14366.861999999999</v>
      </c>
      <c r="D17" s="138"/>
      <c r="E17" s="138"/>
      <c r="F17" s="108"/>
      <c r="G17" s="88"/>
    </row>
    <row r="18" spans="1:7" ht="6" customHeight="1">
      <c r="A18" s="204"/>
      <c r="B18" s="311"/>
      <c r="C18" s="206"/>
      <c r="D18" s="436"/>
      <c r="E18" s="436"/>
      <c r="F18" s="108"/>
      <c r="G18" s="436"/>
    </row>
    <row r="19" spans="1:7" ht="14">
      <c r="A19" s="899"/>
      <c r="B19" s="899"/>
      <c r="C19" s="899"/>
      <c r="D19" s="899"/>
      <c r="E19" s="270"/>
      <c r="F19" s="108"/>
      <c r="G19" s="270"/>
    </row>
    <row r="20" spans="1:7" ht="14">
      <c r="A20" s="899"/>
      <c r="B20" s="899"/>
      <c r="C20" s="899"/>
      <c r="D20" s="899"/>
      <c r="E20" s="795"/>
      <c r="F20" s="108"/>
      <c r="G20" s="795"/>
    </row>
    <row r="21" spans="1:7" s="284" customFormat="1" ht="15" customHeight="1">
      <c r="A21" s="899"/>
      <c r="B21" s="899"/>
      <c r="C21" s="899"/>
      <c r="D21" s="899"/>
      <c r="E21" s="90"/>
      <c r="F21" s="286"/>
      <c r="G21" s="90"/>
    </row>
    <row r="22" spans="1:7" s="284" customFormat="1" ht="15" customHeight="1">
      <c r="A22" s="341"/>
      <c r="B22" s="287"/>
      <c r="C22" s="288"/>
      <c r="D22" s="90"/>
      <c r="E22" s="90"/>
      <c r="F22" s="286"/>
      <c r="G22" s="90"/>
    </row>
    <row r="23" spans="1:7" s="284" customFormat="1" ht="15" customHeight="1">
      <c r="A23" s="287"/>
      <c r="B23" s="288"/>
      <c r="C23" s="90"/>
      <c r="D23" s="90"/>
      <c r="E23" s="286"/>
      <c r="F23" s="90"/>
    </row>
    <row r="24" spans="1:7" s="284" customFormat="1" ht="15" customHeight="1">
      <c r="A24" s="287"/>
      <c r="B24" s="288"/>
      <c r="C24" s="90"/>
      <c r="D24" s="90"/>
      <c r="E24" s="286"/>
      <c r="F24" s="90"/>
    </row>
    <row r="25" spans="1:7" ht="14">
      <c r="D25" s="138"/>
      <c r="E25" s="138"/>
    </row>
    <row r="26" spans="1:7" ht="14">
      <c r="D26" s="138"/>
      <c r="E26" s="138"/>
    </row>
    <row r="27" spans="1:7" ht="14">
      <c r="D27" s="138"/>
      <c r="E27" s="138"/>
    </row>
    <row r="33" spans="3:4" ht="16.5">
      <c r="C33" s="8"/>
      <c r="D33" s="10"/>
    </row>
    <row r="34" spans="3:4">
      <c r="C34" s="11"/>
      <c r="D34" s="11"/>
    </row>
  </sheetData>
  <mergeCells count="3">
    <mergeCell ref="A19:D19"/>
    <mergeCell ref="A20:D20"/>
    <mergeCell ref="A21:D21"/>
  </mergeCells>
  <printOptions horizontalCentered="1"/>
  <pageMargins left="0.23622047244094491" right="0.23622047244094491" top="0.74803149606299213" bottom="0.74803149606299213" header="0.31496062992125984" footer="0.31496062992125984"/>
  <pageSetup paperSize="9" scale="8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00B050"/>
  </sheetPr>
  <dimension ref="A1:S156"/>
  <sheetViews>
    <sheetView showGridLines="0" tabSelected="1" zoomScaleNormal="100" zoomScaleSheetLayoutView="100" workbookViewId="0">
      <selection activeCell="L4" sqref="L4"/>
    </sheetView>
  </sheetViews>
  <sheetFormatPr defaultColWidth="9.1796875" defaultRowHeight="14"/>
  <cols>
    <col min="1" max="1" width="34.1796875" style="12" customWidth="1"/>
    <col min="2" max="2" width="22.81640625" style="70" customWidth="1"/>
    <col min="3" max="3" width="7.81640625" style="15" customWidth="1"/>
    <col min="4" max="4" width="8.81640625" style="12" customWidth="1"/>
    <col min="5" max="5" width="5.81640625" style="70" customWidth="1"/>
    <col min="6" max="6" width="13.1796875" style="12" customWidth="1"/>
    <col min="7" max="8" width="13.1796875" style="70" customWidth="1"/>
    <col min="9" max="9" width="13.1796875" style="12" customWidth="1"/>
    <col min="10" max="10" width="13.26953125" style="12" customWidth="1"/>
    <col min="11" max="11" width="7.453125" style="12" bestFit="1" customWidth="1"/>
    <col min="12" max="16384" width="9.1796875" style="12"/>
  </cols>
  <sheetData>
    <row r="1" spans="1:11" s="61" customFormat="1" ht="21.65" customHeight="1">
      <c r="A1" s="307" t="s">
        <v>472</v>
      </c>
      <c r="B1" s="787"/>
    </row>
    <row r="2" spans="1:11" s="61" customFormat="1" ht="14.5" customHeight="1">
      <c r="A2" s="307"/>
      <c r="B2" s="307"/>
      <c r="G2" s="71"/>
      <c r="H2" s="71"/>
      <c r="I2" s="71"/>
    </row>
    <row r="3" spans="1:11" s="61" customFormat="1" ht="15" customHeight="1">
      <c r="A3" s="452" t="s">
        <v>658</v>
      </c>
      <c r="B3" s="452" t="s">
        <v>659</v>
      </c>
      <c r="C3" s="634"/>
      <c r="D3" s="634"/>
      <c r="E3" s="634"/>
      <c r="F3" s="634"/>
      <c r="G3" s="634"/>
      <c r="H3" s="452">
        <v>2021</v>
      </c>
      <c r="I3" s="452">
        <v>2020</v>
      </c>
      <c r="J3" s="447">
        <v>2019</v>
      </c>
    </row>
    <row r="4" spans="1:11" s="61" customFormat="1" ht="14.15" customHeight="1">
      <c r="A4" s="70" t="s">
        <v>660</v>
      </c>
      <c r="B4" s="70" t="s">
        <v>666</v>
      </c>
      <c r="H4" s="657">
        <v>0.14000000000000001</v>
      </c>
      <c r="I4" s="635">
        <v>0.14000000000000001</v>
      </c>
      <c r="J4" s="635">
        <v>0.15</v>
      </c>
    </row>
    <row r="5" spans="1:11" s="61" customFormat="1" ht="14.15" customHeight="1">
      <c r="A5" s="70" t="s">
        <v>661</v>
      </c>
      <c r="B5" s="70" t="s">
        <v>439</v>
      </c>
      <c r="H5" s="657">
        <v>0.13</v>
      </c>
      <c r="I5" s="635">
        <v>0.13</v>
      </c>
      <c r="J5" s="635">
        <v>0.13</v>
      </c>
    </row>
    <row r="6" spans="1:11" s="61" customFormat="1" ht="14.15" customHeight="1">
      <c r="A6" s="70" t="s">
        <v>720</v>
      </c>
      <c r="B6" s="70" t="s">
        <v>667</v>
      </c>
      <c r="H6" s="657">
        <v>0.11</v>
      </c>
      <c r="I6" s="635">
        <v>0.12</v>
      </c>
      <c r="J6" s="635">
        <v>0.1</v>
      </c>
    </row>
    <row r="7" spans="1:11" s="61" customFormat="1" ht="14.15" customHeight="1">
      <c r="A7" s="70" t="s">
        <v>670</v>
      </c>
      <c r="B7" s="70" t="s">
        <v>667</v>
      </c>
      <c r="H7" s="657">
        <v>0.11</v>
      </c>
      <c r="I7" s="635">
        <v>0.11</v>
      </c>
      <c r="J7" s="635">
        <v>0.12</v>
      </c>
    </row>
    <row r="8" spans="1:11" s="61" customFormat="1" ht="14.15" customHeight="1">
      <c r="A8" s="70" t="s">
        <v>662</v>
      </c>
      <c r="B8" s="70" t="s">
        <v>439</v>
      </c>
      <c r="H8" s="657">
        <v>0.1</v>
      </c>
      <c r="I8" s="635">
        <v>0.11</v>
      </c>
      <c r="J8" s="635">
        <v>0.11</v>
      </c>
    </row>
    <row r="9" spans="1:11" s="61" customFormat="1" ht="14.15" customHeight="1">
      <c r="A9" s="70" t="s">
        <v>663</v>
      </c>
      <c r="B9" s="70" t="s">
        <v>667</v>
      </c>
      <c r="H9" s="657">
        <v>7.0000000000000007E-2</v>
      </c>
      <c r="I9" s="635">
        <v>0.08</v>
      </c>
      <c r="J9" s="635">
        <v>0.08</v>
      </c>
    </row>
    <row r="10" spans="1:11" s="61" customFormat="1" ht="14.15" customHeight="1">
      <c r="A10" s="70" t="s">
        <v>664</v>
      </c>
      <c r="B10" s="70" t="s">
        <v>667</v>
      </c>
      <c r="H10" s="657">
        <v>7.0000000000000007E-2</v>
      </c>
      <c r="I10" s="635">
        <v>7.0000000000000007E-2</v>
      </c>
      <c r="J10" s="635">
        <v>0.08</v>
      </c>
    </row>
    <row r="11" spans="1:11" s="61" customFormat="1" ht="14.15" customHeight="1">
      <c r="A11" s="70" t="s">
        <v>665</v>
      </c>
      <c r="B11" s="70" t="s">
        <v>439</v>
      </c>
      <c r="H11" s="657">
        <v>0.06</v>
      </c>
      <c r="I11" s="635">
        <v>0.06</v>
      </c>
      <c r="J11" s="635">
        <v>0.05</v>
      </c>
    </row>
    <row r="12" spans="1:11" s="61" customFormat="1" ht="14.15" customHeight="1">
      <c r="A12" s="70" t="s">
        <v>811</v>
      </c>
      <c r="B12" s="70" t="s">
        <v>439</v>
      </c>
      <c r="H12" s="657">
        <v>0.05</v>
      </c>
      <c r="I12" s="635">
        <v>0.06</v>
      </c>
      <c r="J12" s="635">
        <v>0.06</v>
      </c>
    </row>
    <row r="13" spans="1:11" s="61" customFormat="1" ht="14.15" customHeight="1">
      <c r="A13" s="70" t="s">
        <v>721</v>
      </c>
      <c r="B13" s="70" t="s">
        <v>666</v>
      </c>
      <c r="H13" s="657">
        <v>0.05</v>
      </c>
      <c r="I13" s="635">
        <v>0.05</v>
      </c>
      <c r="J13" s="635">
        <v>0.04</v>
      </c>
    </row>
    <row r="14" spans="1:11" s="61" customFormat="1" ht="14.15" customHeight="1">
      <c r="A14" s="402" t="s">
        <v>37</v>
      </c>
      <c r="B14" s="452"/>
      <c r="C14" s="634"/>
      <c r="D14" s="634"/>
      <c r="E14" s="634"/>
      <c r="F14" s="634"/>
      <c r="G14" s="634"/>
      <c r="H14" s="658">
        <v>0.11</v>
      </c>
      <c r="I14" s="639">
        <v>7.0000000000000007E-2</v>
      </c>
      <c r="J14" s="639">
        <v>0.08</v>
      </c>
    </row>
    <row r="15" spans="1:11" s="61" customFormat="1" ht="18" customHeight="1">
      <c r="A15" s="61" t="s">
        <v>812</v>
      </c>
      <c r="B15" s="307"/>
      <c r="G15" s="70"/>
      <c r="H15" s="70"/>
      <c r="I15" s="70"/>
    </row>
    <row r="16" spans="1:11" s="61" customFormat="1" ht="13" customHeight="1">
      <c r="A16" s="307"/>
      <c r="B16" s="307"/>
      <c r="J16" s="66"/>
      <c r="K16" s="66"/>
    </row>
    <row r="17" spans="1:19" ht="12" customHeight="1">
      <c r="A17" s="576"/>
      <c r="B17" s="576"/>
      <c r="C17" s="88"/>
      <c r="D17" s="140"/>
      <c r="K17" s="61"/>
    </row>
    <row r="18" spans="1:19" s="70" customFormat="1" ht="12" customHeight="1">
      <c r="A18" s="576"/>
      <c r="B18" s="576"/>
      <c r="C18" s="795"/>
      <c r="D18" s="185"/>
      <c r="E18" s="149"/>
      <c r="G18" s="296" t="s">
        <v>10</v>
      </c>
      <c r="H18" s="296" t="s">
        <v>10</v>
      </c>
      <c r="I18" s="296" t="s">
        <v>10</v>
      </c>
      <c r="J18" s="296" t="s">
        <v>10</v>
      </c>
      <c r="L18" s="61"/>
    </row>
    <row r="19" spans="1:19" ht="12" customHeight="1">
      <c r="A19" s="574" t="s">
        <v>187</v>
      </c>
      <c r="B19" s="574"/>
      <c r="C19" s="793"/>
      <c r="D19" s="391"/>
      <c r="E19" s="512"/>
      <c r="F19" s="481"/>
      <c r="G19" s="296" t="s">
        <v>431</v>
      </c>
      <c r="H19" s="296" t="s">
        <v>432</v>
      </c>
      <c r="I19" s="296" t="s">
        <v>404</v>
      </c>
      <c r="J19" s="296"/>
    </row>
    <row r="20" spans="1:19" ht="9.65" customHeight="1">
      <c r="A20" s="419"/>
      <c r="B20" s="419"/>
      <c r="C20" s="419"/>
      <c r="D20" s="419"/>
      <c r="E20" s="420" t="s">
        <v>204</v>
      </c>
      <c r="F20" s="402"/>
      <c r="G20" s="804" t="s">
        <v>433</v>
      </c>
      <c r="H20" s="365" t="s">
        <v>558</v>
      </c>
      <c r="I20" s="365" t="s">
        <v>145</v>
      </c>
      <c r="J20" s="365" t="s">
        <v>242</v>
      </c>
      <c r="K20" s="16"/>
      <c r="L20" s="61"/>
    </row>
    <row r="21" spans="1:19" s="69" customFormat="1" ht="17.25" customHeight="1">
      <c r="A21" s="353">
        <v>2021</v>
      </c>
      <c r="B21" s="353"/>
      <c r="C21" s="353"/>
      <c r="D21" s="124"/>
      <c r="E21" s="407"/>
      <c r="F21" s="28"/>
      <c r="G21" s="647"/>
      <c r="H21" s="647"/>
      <c r="I21" s="647"/>
      <c r="J21" s="647"/>
      <c r="L21" s="832"/>
    </row>
    <row r="22" spans="1:19" s="69" customFormat="1" ht="15" customHeight="1">
      <c r="A22" s="88" t="s">
        <v>22</v>
      </c>
      <c r="B22" s="576"/>
      <c r="C22" s="795"/>
      <c r="D22" s="91"/>
      <c r="E22" s="161"/>
      <c r="F22" s="28"/>
      <c r="G22" s="647">
        <v>21901</v>
      </c>
      <c r="H22" s="647">
        <v>19971</v>
      </c>
      <c r="I22" s="647">
        <v>10572</v>
      </c>
      <c r="J22" s="647">
        <f>SUM(G22+H22+I22)</f>
        <v>52444</v>
      </c>
    </row>
    <row r="23" spans="1:19" s="69" customFormat="1" ht="15" customHeight="1">
      <c r="A23" s="88" t="s">
        <v>23</v>
      </c>
      <c r="B23" s="576"/>
      <c r="C23" s="795"/>
      <c r="D23" s="91"/>
      <c r="E23" s="161"/>
      <c r="F23" s="28"/>
      <c r="G23" s="647">
        <v>4471</v>
      </c>
      <c r="H23" s="647">
        <v>2937</v>
      </c>
      <c r="I23" s="647">
        <v>1294</v>
      </c>
      <c r="J23" s="647">
        <f>SUM(G23+H23+I23)</f>
        <v>8702</v>
      </c>
    </row>
    <row r="24" spans="1:19" s="69" customFormat="1" ht="15" customHeight="1">
      <c r="A24" s="88" t="s">
        <v>402</v>
      </c>
      <c r="B24" s="576"/>
      <c r="C24" s="795"/>
      <c r="E24" s="91">
        <v>3</v>
      </c>
      <c r="F24" s="28"/>
      <c r="G24" s="653">
        <v>271</v>
      </c>
      <c r="H24" s="653">
        <v>540</v>
      </c>
      <c r="I24" s="653">
        <v>123</v>
      </c>
      <c r="J24" s="653">
        <f>SUM(G24+H24+I24)</f>
        <v>934</v>
      </c>
    </row>
    <row r="25" spans="1:19" s="70" customFormat="1" ht="6" customHeight="1">
      <c r="A25" s="464"/>
      <c r="B25" s="576"/>
      <c r="C25" s="795"/>
      <c r="E25" s="302"/>
      <c r="F25" s="28"/>
      <c r="G25" s="649"/>
      <c r="H25" s="649"/>
      <c r="I25" s="649"/>
      <c r="J25" s="649"/>
    </row>
    <row r="26" spans="1:19" s="69" customFormat="1" ht="15" customHeight="1">
      <c r="A26" s="88" t="s">
        <v>403</v>
      </c>
      <c r="B26" s="576"/>
      <c r="C26" s="795"/>
      <c r="D26" s="91"/>
      <c r="E26" s="161"/>
      <c r="F26" s="28"/>
      <c r="G26" s="647">
        <f>SUM(G23:G24)</f>
        <v>4742</v>
      </c>
      <c r="H26" s="647">
        <f>SUM(H23:H24)</f>
        <v>3477</v>
      </c>
      <c r="I26" s="647">
        <f>SUM(I23:I24)</f>
        <v>1417</v>
      </c>
      <c r="J26" s="647">
        <f t="shared" ref="J26" si="0">SUM(J23:J24)</f>
        <v>9636</v>
      </c>
    </row>
    <row r="27" spans="1:19" s="69" customFormat="1" ht="18" customHeight="1">
      <c r="A27" s="393" t="s">
        <v>168</v>
      </c>
      <c r="B27" s="576"/>
      <c r="C27" s="795"/>
      <c r="D27" s="91"/>
      <c r="E27" s="161"/>
      <c r="F27" s="28"/>
      <c r="G27" s="647">
        <v>10</v>
      </c>
      <c r="H27" s="647">
        <v>174</v>
      </c>
      <c r="I27" s="647">
        <v>7</v>
      </c>
      <c r="J27" s="647">
        <f>SUM(G27+H27+I27)</f>
        <v>191</v>
      </c>
    </row>
    <row r="28" spans="1:19" s="69" customFormat="1" ht="15" customHeight="1">
      <c r="A28" s="88" t="s">
        <v>305</v>
      </c>
      <c r="B28" s="576"/>
      <c r="C28" s="795"/>
      <c r="D28" s="91"/>
      <c r="E28" s="271"/>
      <c r="F28" s="28"/>
      <c r="G28" s="647"/>
      <c r="H28" s="647"/>
      <c r="I28" s="647"/>
      <c r="J28" s="647"/>
      <c r="S28" s="16"/>
    </row>
    <row r="29" spans="1:19" s="70" customFormat="1" ht="15" customHeight="1">
      <c r="A29" s="534" t="s">
        <v>616</v>
      </c>
      <c r="B29" s="534"/>
      <c r="C29" s="534"/>
      <c r="D29" s="91"/>
      <c r="E29" s="271"/>
      <c r="F29" s="28"/>
      <c r="G29" s="647"/>
      <c r="H29" s="647"/>
      <c r="I29" s="647"/>
      <c r="J29" s="647"/>
      <c r="S29" s="16"/>
    </row>
    <row r="30" spans="1:19" s="70" customFormat="1" ht="15" customHeight="1">
      <c r="A30" s="534" t="s">
        <v>618</v>
      </c>
      <c r="B30" s="534"/>
      <c r="C30" s="534"/>
      <c r="D30" s="91"/>
      <c r="E30" s="271"/>
      <c r="F30" s="28"/>
      <c r="G30" s="647">
        <v>621</v>
      </c>
      <c r="H30" s="647">
        <v>816</v>
      </c>
      <c r="I30" s="647">
        <v>309</v>
      </c>
      <c r="J30" s="647">
        <f>SUM(G30+H30+I30)</f>
        <v>1746</v>
      </c>
    </row>
    <row r="31" spans="1:19" s="70" customFormat="1" ht="15" customHeight="1">
      <c r="A31" s="534" t="s">
        <v>676</v>
      </c>
      <c r="B31" s="534"/>
      <c r="C31" s="534"/>
      <c r="D31" s="91"/>
      <c r="E31" s="271"/>
      <c r="F31" s="28"/>
      <c r="G31" s="647">
        <v>102</v>
      </c>
      <c r="H31" s="647">
        <v>103</v>
      </c>
      <c r="I31" s="647">
        <v>44</v>
      </c>
      <c r="J31" s="647">
        <f>SUM(G31+H31+I31)</f>
        <v>249</v>
      </c>
    </row>
    <row r="32" spans="1:19" s="70" customFormat="1" ht="15" customHeight="1">
      <c r="A32" s="534" t="s">
        <v>617</v>
      </c>
      <c r="B32" s="534"/>
      <c r="C32" s="534"/>
      <c r="D32" s="91"/>
      <c r="E32" s="271"/>
      <c r="F32" s="28"/>
      <c r="G32" s="647"/>
      <c r="H32" s="647"/>
      <c r="I32" s="647"/>
      <c r="J32" s="647"/>
    </row>
    <row r="33" spans="1:15" s="70" customFormat="1" ht="15" customHeight="1">
      <c r="A33" s="538" t="s">
        <v>677</v>
      </c>
      <c r="B33" s="538"/>
      <c r="C33" s="538"/>
      <c r="D33" s="388"/>
      <c r="E33" s="409"/>
      <c r="F33" s="405"/>
      <c r="G33" s="653">
        <v>13</v>
      </c>
      <c r="H33" s="653">
        <v>33</v>
      </c>
      <c r="I33" s="653">
        <v>12</v>
      </c>
      <c r="J33" s="653">
        <f>SUM(G33+H33+I33)</f>
        <v>58</v>
      </c>
      <c r="O33" s="207"/>
    </row>
    <row r="34" spans="1:15" ht="17.25" customHeight="1">
      <c r="A34" s="318">
        <v>2020</v>
      </c>
      <c r="B34" s="318"/>
      <c r="C34" s="318"/>
      <c r="D34" s="91"/>
      <c r="E34" s="117"/>
      <c r="F34" s="70"/>
      <c r="G34" s="117"/>
      <c r="H34" s="117"/>
      <c r="I34" s="117"/>
      <c r="J34" s="118"/>
    </row>
    <row r="35" spans="1:15" s="70" customFormat="1" ht="17.25" customHeight="1">
      <c r="A35" s="214" t="s">
        <v>22</v>
      </c>
      <c r="B35" s="576"/>
      <c r="C35" s="795"/>
      <c r="D35" s="91"/>
      <c r="E35" s="216"/>
      <c r="G35" s="216">
        <v>21124</v>
      </c>
      <c r="H35" s="227">
        <v>19140</v>
      </c>
      <c r="I35" s="216">
        <v>10460</v>
      </c>
      <c r="J35" s="227">
        <f>SUM(G35+H35+I35)</f>
        <v>50724</v>
      </c>
    </row>
    <row r="36" spans="1:15" ht="15" customHeight="1">
      <c r="A36" s="214" t="s">
        <v>23</v>
      </c>
      <c r="B36" s="576"/>
      <c r="C36" s="795"/>
      <c r="D36" s="91"/>
      <c r="E36" s="227"/>
      <c r="F36" s="70"/>
      <c r="G36" s="179">
        <v>4311</v>
      </c>
      <c r="H36" s="227">
        <v>2749</v>
      </c>
      <c r="I36" s="227">
        <v>1243</v>
      </c>
      <c r="J36" s="227">
        <f>SUM(G36+H36+I36)</f>
        <v>8303</v>
      </c>
      <c r="K36" s="16"/>
    </row>
    <row r="37" spans="1:15" ht="15" customHeight="1">
      <c r="A37" s="214" t="s">
        <v>402</v>
      </c>
      <c r="B37" s="576"/>
      <c r="C37" s="795"/>
      <c r="D37" s="15"/>
      <c r="E37" s="302">
        <v>3</v>
      </c>
      <c r="F37" s="70"/>
      <c r="G37" s="386">
        <v>280</v>
      </c>
      <c r="H37" s="386">
        <v>508</v>
      </c>
      <c r="I37" s="386">
        <v>276</v>
      </c>
      <c r="J37" s="386">
        <f>SUM(G37+H37+I37)</f>
        <v>1064</v>
      </c>
      <c r="K37" s="16"/>
    </row>
    <row r="38" spans="1:15" ht="15" customHeight="1">
      <c r="A38" s="214" t="s">
        <v>403</v>
      </c>
      <c r="B38" s="576"/>
      <c r="C38" s="795"/>
      <c r="D38" s="91"/>
      <c r="E38" s="216"/>
      <c r="F38" s="70"/>
      <c r="G38" s="216">
        <f>SUM(G36:G37)</f>
        <v>4591</v>
      </c>
      <c r="H38" s="227">
        <f>SUM(H36:H37)</f>
        <v>3257</v>
      </c>
      <c r="I38" s="216">
        <f>SUM(I36:I37)</f>
        <v>1519</v>
      </c>
      <c r="J38" s="227">
        <f>SUM(J36:J37)</f>
        <v>9367</v>
      </c>
      <c r="K38" s="16"/>
    </row>
    <row r="39" spans="1:15" ht="16" customHeight="1">
      <c r="A39" s="393" t="s">
        <v>168</v>
      </c>
      <c r="B39" s="576"/>
      <c r="C39" s="795"/>
      <c r="D39" s="91"/>
      <c r="E39" s="216"/>
      <c r="F39" s="70"/>
      <c r="G39" s="216">
        <v>7.2603831443707403</v>
      </c>
      <c r="H39" s="227">
        <v>162.97139887467102</v>
      </c>
      <c r="I39" s="216">
        <v>4.5741114209584497</v>
      </c>
      <c r="J39" s="227">
        <f>SUM(G39+H39+I39)</f>
        <v>174.8058934400002</v>
      </c>
      <c r="K39" s="16"/>
    </row>
    <row r="40" spans="1:15" s="67" customFormat="1" ht="15" customHeight="1">
      <c r="A40" s="214" t="s">
        <v>305</v>
      </c>
      <c r="B40" s="576"/>
      <c r="C40" s="795"/>
      <c r="E40" s="91"/>
      <c r="G40" s="217"/>
      <c r="H40" s="179"/>
      <c r="I40" s="217"/>
      <c r="J40" s="179"/>
      <c r="K40" s="16"/>
    </row>
    <row r="41" spans="1:15" ht="15" customHeight="1">
      <c r="A41" s="534" t="s">
        <v>616</v>
      </c>
      <c r="B41" s="534"/>
      <c r="C41" s="534"/>
      <c r="D41" s="91"/>
      <c r="E41" s="217"/>
      <c r="F41" s="70"/>
      <c r="G41" s="217"/>
      <c r="H41" s="179"/>
      <c r="I41" s="217"/>
      <c r="J41" s="179"/>
      <c r="K41" s="16"/>
    </row>
    <row r="42" spans="1:15" ht="15" customHeight="1">
      <c r="A42" s="534" t="s">
        <v>618</v>
      </c>
      <c r="B42" s="534"/>
      <c r="C42" s="534"/>
      <c r="D42" s="91"/>
      <c r="E42" s="217"/>
      <c r="F42" s="70"/>
      <c r="G42" s="217">
        <v>710</v>
      </c>
      <c r="H42" s="227">
        <v>946</v>
      </c>
      <c r="I42" s="217">
        <v>362</v>
      </c>
      <c r="J42" s="227">
        <f>SUM(G42+H42+I42)</f>
        <v>2018</v>
      </c>
      <c r="K42" s="16"/>
    </row>
    <row r="43" spans="1:15" ht="15" customHeight="1">
      <c r="A43" s="534" t="s">
        <v>678</v>
      </c>
      <c r="B43" s="534"/>
      <c r="C43" s="534"/>
      <c r="D43" s="91"/>
      <c r="E43" s="217"/>
      <c r="F43" s="70"/>
      <c r="G43" s="217">
        <v>77</v>
      </c>
      <c r="H43" s="227">
        <v>85</v>
      </c>
      <c r="I43" s="217">
        <v>41</v>
      </c>
      <c r="J43" s="227">
        <f>SUM(G43+H43+I43)</f>
        <v>203</v>
      </c>
      <c r="K43" s="16"/>
    </row>
    <row r="44" spans="1:15" s="70" customFormat="1" ht="15" customHeight="1">
      <c r="A44" s="534" t="s">
        <v>617</v>
      </c>
      <c r="B44" s="534"/>
      <c r="C44" s="534"/>
      <c r="D44" s="91"/>
      <c r="E44" s="217"/>
      <c r="G44" s="217"/>
      <c r="H44" s="179"/>
      <c r="I44" s="217"/>
      <c r="J44" s="179"/>
    </row>
    <row r="45" spans="1:15" s="70" customFormat="1" ht="15" customHeight="1">
      <c r="A45" s="536" t="s">
        <v>677</v>
      </c>
      <c r="B45" s="536"/>
      <c r="C45" s="536"/>
      <c r="D45" s="124"/>
      <c r="E45" s="315"/>
      <c r="F45" s="16"/>
      <c r="G45" s="179">
        <v>38</v>
      </c>
      <c r="H45" s="227">
        <v>77</v>
      </c>
      <c r="I45" s="179">
        <v>35</v>
      </c>
      <c r="J45" s="227">
        <f>SUM(G45+H45+I45)</f>
        <v>150</v>
      </c>
    </row>
    <row r="46" spans="1:15" s="70" customFormat="1" ht="7.15" customHeight="1">
      <c r="A46" s="410"/>
      <c r="B46" s="410"/>
      <c r="C46" s="410"/>
      <c r="D46" s="388"/>
      <c r="E46" s="411"/>
      <c r="F46" s="402"/>
      <c r="G46" s="412"/>
      <c r="H46" s="412"/>
      <c r="I46" s="412"/>
      <c r="J46" s="387"/>
    </row>
    <row r="47" spans="1:15" s="70" customFormat="1" ht="15" customHeight="1">
      <c r="A47" s="318">
        <v>2019</v>
      </c>
      <c r="B47" s="318"/>
      <c r="C47" s="318"/>
      <c r="D47" s="91"/>
      <c r="E47" s="315"/>
      <c r="G47" s="117"/>
      <c r="H47" s="117"/>
      <c r="I47" s="117"/>
      <c r="J47" s="170"/>
    </row>
    <row r="48" spans="1:15" s="70" customFormat="1" ht="16.899999999999999" customHeight="1">
      <c r="A48" s="215" t="s">
        <v>22</v>
      </c>
      <c r="B48" s="247"/>
      <c r="C48" s="247"/>
      <c r="D48" s="91"/>
      <c r="E48" s="315"/>
      <c r="G48" s="267">
        <v>21868</v>
      </c>
      <c r="H48" s="266">
        <v>19287.155812205503</v>
      </c>
      <c r="I48" s="267">
        <v>10825.3101352498</v>
      </c>
      <c r="J48" s="206">
        <f>SUM(G48+H48+I48)</f>
        <v>51980.465947455297</v>
      </c>
    </row>
    <row r="49" spans="1:15" s="70" customFormat="1" ht="15" customHeight="1">
      <c r="A49" s="214" t="s">
        <v>23</v>
      </c>
      <c r="B49" s="576"/>
      <c r="C49" s="795"/>
      <c r="D49" s="124"/>
      <c r="E49" s="315"/>
      <c r="G49" s="179">
        <v>4520</v>
      </c>
      <c r="H49" s="266">
        <v>2811</v>
      </c>
      <c r="I49" s="266">
        <v>1377</v>
      </c>
      <c r="J49" s="206">
        <f>SUM(G49+H49+I49)</f>
        <v>8708</v>
      </c>
    </row>
    <row r="50" spans="1:15" s="70" customFormat="1" ht="15" customHeight="1">
      <c r="A50" s="214" t="s">
        <v>402</v>
      </c>
      <c r="B50" s="576"/>
      <c r="C50" s="795"/>
      <c r="E50" s="302">
        <v>3</v>
      </c>
      <c r="G50" s="386">
        <v>440</v>
      </c>
      <c r="H50" s="386">
        <v>571</v>
      </c>
      <c r="I50" s="386">
        <v>228</v>
      </c>
      <c r="J50" s="387">
        <f>G50+H50+I50</f>
        <v>1239</v>
      </c>
    </row>
    <row r="51" spans="1:15" s="70" customFormat="1" ht="15" customHeight="1">
      <c r="A51" s="214" t="s">
        <v>403</v>
      </c>
      <c r="B51" s="576"/>
      <c r="C51" s="795"/>
      <c r="D51" s="124"/>
      <c r="E51" s="315"/>
      <c r="G51" s="143">
        <f>SUM(G49:G50)</f>
        <v>4960</v>
      </c>
      <c r="H51" s="143">
        <f>SUM(H49:H50)</f>
        <v>3382</v>
      </c>
      <c r="I51" s="143">
        <f>SUM(I49:I50)</f>
        <v>1605</v>
      </c>
      <c r="J51" s="143">
        <f>SUM(J49:J50)</f>
        <v>9947</v>
      </c>
    </row>
    <row r="52" spans="1:15" ht="18" customHeight="1">
      <c r="A52" s="393" t="s">
        <v>168</v>
      </c>
      <c r="B52" s="576"/>
      <c r="C52" s="795"/>
      <c r="D52" s="124"/>
      <c r="E52" s="315"/>
      <c r="F52" s="70"/>
      <c r="G52" s="267">
        <v>1.1587516020723299</v>
      </c>
      <c r="H52" s="266">
        <v>171</v>
      </c>
      <c r="I52" s="267">
        <v>4</v>
      </c>
      <c r="J52" s="206">
        <f>SUM(G52+H52+I52)</f>
        <v>176.15875160207233</v>
      </c>
    </row>
    <row r="53" spans="1:15" ht="16" customHeight="1">
      <c r="A53" s="214" t="s">
        <v>305</v>
      </c>
      <c r="B53" s="576"/>
      <c r="C53" s="795"/>
      <c r="D53" s="124"/>
      <c r="E53" s="315"/>
      <c r="F53" s="70"/>
      <c r="G53" s="143"/>
      <c r="H53" s="143"/>
      <c r="I53" s="143"/>
      <c r="J53" s="171"/>
      <c r="M53" s="22"/>
    </row>
    <row r="54" spans="1:15" ht="15" customHeight="1">
      <c r="A54" s="535" t="s">
        <v>616</v>
      </c>
      <c r="B54" s="535"/>
      <c r="C54" s="535"/>
      <c r="D54" s="124"/>
      <c r="E54" s="315"/>
      <c r="F54" s="70"/>
      <c r="G54" s="159"/>
      <c r="H54" s="159"/>
      <c r="I54" s="159"/>
      <c r="J54" s="206"/>
    </row>
    <row r="55" spans="1:15" s="67" customFormat="1" ht="15" customHeight="1">
      <c r="A55" s="535" t="s">
        <v>618</v>
      </c>
      <c r="B55" s="535"/>
      <c r="C55" s="535"/>
      <c r="D55" s="124"/>
      <c r="E55" s="315"/>
      <c r="G55" s="159">
        <v>693</v>
      </c>
      <c r="H55" s="159">
        <v>902</v>
      </c>
      <c r="I55" s="159">
        <v>369</v>
      </c>
      <c r="J55" s="206">
        <f>SUM(G55+H55+I55)</f>
        <v>1964</v>
      </c>
      <c r="K55" s="119"/>
    </row>
    <row r="56" spans="1:15" s="67" customFormat="1" ht="15" customHeight="1">
      <c r="A56" s="535" t="s">
        <v>676</v>
      </c>
      <c r="B56" s="535"/>
      <c r="C56" s="535"/>
      <c r="D56" s="124"/>
      <c r="E56" s="315"/>
      <c r="G56" s="143">
        <v>62</v>
      </c>
      <c r="H56" s="159">
        <v>55.574612574547999</v>
      </c>
      <c r="I56" s="143">
        <v>50</v>
      </c>
      <c r="J56" s="206">
        <f>G56+H56+I56</f>
        <v>167.57461257454798</v>
      </c>
    </row>
    <row r="57" spans="1:15" ht="15" customHeight="1">
      <c r="A57" s="534" t="s">
        <v>617</v>
      </c>
      <c r="B57" s="534"/>
      <c r="C57" s="534"/>
      <c r="D57" s="124"/>
      <c r="E57" s="315"/>
      <c r="F57" s="70"/>
      <c r="G57" s="143"/>
      <c r="H57" s="143"/>
      <c r="I57" s="143"/>
      <c r="J57" s="171"/>
    </row>
    <row r="58" spans="1:15" ht="15" customHeight="1">
      <c r="A58" s="537" t="s">
        <v>677</v>
      </c>
      <c r="B58" s="537"/>
      <c r="C58" s="537"/>
      <c r="D58" s="124"/>
      <c r="E58" s="143"/>
      <c r="F58" s="70"/>
      <c r="G58" s="143">
        <v>105</v>
      </c>
      <c r="H58" s="159">
        <v>159</v>
      </c>
      <c r="I58" s="143">
        <v>46</v>
      </c>
      <c r="J58" s="171">
        <f>G58+H58+I58</f>
        <v>310</v>
      </c>
    </row>
    <row r="59" spans="1:15" ht="6" customHeight="1">
      <c r="A59" s="410"/>
      <c r="B59" s="410"/>
      <c r="C59" s="410"/>
      <c r="D59" s="388"/>
      <c r="E59" s="412"/>
      <c r="F59" s="412"/>
      <c r="G59" s="412"/>
      <c r="H59" s="412"/>
      <c r="I59" s="412"/>
      <c r="J59" s="387"/>
    </row>
    <row r="60" spans="1:15" s="70" customFormat="1" ht="7.15" customHeight="1">
      <c r="A60" s="129"/>
      <c r="B60" s="129"/>
      <c r="C60" s="124"/>
      <c r="D60" s="143"/>
      <c r="E60" s="143"/>
      <c r="F60" s="143"/>
      <c r="G60" s="143"/>
      <c r="H60" s="143"/>
      <c r="I60" s="171"/>
    </row>
    <row r="61" spans="1:15" s="67" customFormat="1">
      <c r="A61" s="851" t="s">
        <v>783</v>
      </c>
      <c r="B61" s="851"/>
      <c r="C61" s="851"/>
      <c r="D61" s="851"/>
      <c r="E61" s="851"/>
      <c r="F61" s="851"/>
      <c r="G61" s="851"/>
      <c r="H61" s="851"/>
      <c r="I61" s="851"/>
      <c r="J61" s="237"/>
      <c r="K61" s="29"/>
      <c r="L61" s="202"/>
      <c r="M61" s="70"/>
      <c r="N61" s="70"/>
      <c r="O61" s="70"/>
    </row>
    <row r="62" spans="1:15" s="70" customFormat="1">
      <c r="A62" s="792" t="s">
        <v>784</v>
      </c>
      <c r="B62" s="791"/>
      <c r="C62" s="791"/>
      <c r="D62" s="791"/>
      <c r="E62" s="791"/>
      <c r="F62" s="791"/>
      <c r="G62" s="791"/>
      <c r="H62" s="791"/>
      <c r="I62" s="791"/>
      <c r="J62" s="237"/>
      <c r="K62" s="29"/>
      <c r="L62" s="202"/>
    </row>
    <row r="63" spans="1:15" s="70" customFormat="1" ht="15" customHeight="1">
      <c r="A63" s="852" t="s">
        <v>722</v>
      </c>
      <c r="B63" s="852"/>
      <c r="C63" s="852"/>
      <c r="D63" s="852"/>
      <c r="E63" s="852"/>
      <c r="F63" s="852"/>
      <c r="G63" s="852"/>
      <c r="H63" s="852"/>
      <c r="I63" s="852"/>
      <c r="J63" s="257"/>
      <c r="L63" s="202"/>
    </row>
    <row r="64" spans="1:15" s="70" customFormat="1" ht="20.149999999999999" customHeight="1">
      <c r="A64" s="300"/>
      <c r="B64" s="572"/>
      <c r="C64" s="300"/>
      <c r="D64" s="300"/>
      <c r="E64" s="300"/>
      <c r="F64" s="300"/>
      <c r="G64" s="300"/>
      <c r="H64" s="300"/>
      <c r="I64" s="300"/>
      <c r="J64" s="300"/>
      <c r="L64" s="202"/>
    </row>
    <row r="65" spans="1:13" s="70" customFormat="1" ht="27.75" customHeight="1">
      <c r="A65" s="307" t="s">
        <v>473</v>
      </c>
      <c r="B65" s="307"/>
      <c r="C65" s="300"/>
      <c r="D65" s="300"/>
      <c r="E65" s="300"/>
      <c r="F65" s="300"/>
      <c r="G65" s="300"/>
      <c r="H65" s="300"/>
      <c r="I65" s="300"/>
      <c r="J65" s="300"/>
      <c r="L65" s="202"/>
    </row>
    <row r="66" spans="1:13" s="70" customFormat="1" ht="15" customHeight="1">
      <c r="A66" s="300"/>
      <c r="B66" s="572"/>
      <c r="C66" s="300"/>
      <c r="D66" s="300"/>
      <c r="E66" s="300"/>
      <c r="F66" s="300"/>
      <c r="G66" s="300"/>
      <c r="H66" s="300"/>
      <c r="I66" s="300"/>
      <c r="J66" s="300"/>
      <c r="L66" s="833"/>
    </row>
    <row r="67" spans="1:13" s="69" customFormat="1" ht="12" customHeight="1">
      <c r="A67" s="88"/>
      <c r="B67" s="576"/>
      <c r="C67" s="88"/>
      <c r="E67" s="296"/>
      <c r="F67" s="296" t="s">
        <v>10</v>
      </c>
      <c r="G67" s="296" t="s">
        <v>10</v>
      </c>
      <c r="H67" s="296" t="s">
        <v>10</v>
      </c>
      <c r="I67" s="296" t="s">
        <v>10</v>
      </c>
      <c r="J67" s="296" t="s">
        <v>10</v>
      </c>
      <c r="M67" s="30"/>
    </row>
    <row r="68" spans="1:13" ht="12" customHeight="1">
      <c r="A68" s="88"/>
      <c r="B68" s="576"/>
      <c r="C68" s="88"/>
      <c r="E68" s="296"/>
      <c r="F68" s="296" t="s">
        <v>243</v>
      </c>
      <c r="G68" s="296" t="s">
        <v>243</v>
      </c>
      <c r="H68" s="296"/>
      <c r="I68" s="296"/>
      <c r="J68" s="296"/>
      <c r="M68" s="52"/>
    </row>
    <row r="69" spans="1:13" ht="17.5" customHeight="1">
      <c r="A69" s="362">
        <v>2021</v>
      </c>
      <c r="B69" s="362"/>
      <c r="C69" s="388"/>
      <c r="D69" s="402"/>
      <c r="E69" s="365"/>
      <c r="F69" s="365" t="s">
        <v>143</v>
      </c>
      <c r="G69" s="365" t="s">
        <v>282</v>
      </c>
      <c r="H69" s="365" t="s">
        <v>723</v>
      </c>
      <c r="I69" s="365" t="s">
        <v>50</v>
      </c>
      <c r="J69" s="365" t="s">
        <v>38</v>
      </c>
      <c r="M69" s="32"/>
    </row>
    <row r="70" spans="1:13" ht="15" customHeight="1">
      <c r="A70" s="88" t="s">
        <v>22</v>
      </c>
      <c r="B70" s="576"/>
      <c r="C70" s="91"/>
      <c r="D70" s="185"/>
      <c r="E70" s="185"/>
      <c r="F70" s="647">
        <v>2443</v>
      </c>
      <c r="G70" s="647">
        <v>9864</v>
      </c>
      <c r="H70" s="647">
        <v>5618</v>
      </c>
      <c r="I70" s="647">
        <v>34519</v>
      </c>
      <c r="J70" s="647">
        <f>SUM(F70:I70)</f>
        <v>52444</v>
      </c>
      <c r="M70" s="32"/>
    </row>
    <row r="71" spans="1:13" ht="15" customHeight="1">
      <c r="A71" s="364" t="s">
        <v>813</v>
      </c>
      <c r="B71" s="580"/>
      <c r="C71" s="388"/>
      <c r="D71" s="364"/>
      <c r="E71" s="364"/>
      <c r="F71" s="647">
        <v>3858</v>
      </c>
      <c r="G71" s="647">
        <v>16692</v>
      </c>
      <c r="H71" s="647">
        <v>6755</v>
      </c>
      <c r="I71" s="647">
        <v>22607</v>
      </c>
      <c r="J71" s="647">
        <f>SUM(F71:I71)</f>
        <v>49912</v>
      </c>
      <c r="M71" s="32"/>
    </row>
    <row r="72" spans="1:13" ht="15" customHeight="1">
      <c r="A72" s="414">
        <v>2020</v>
      </c>
      <c r="B72" s="414"/>
      <c r="C72" s="415"/>
      <c r="D72" s="390"/>
      <c r="E72" s="390"/>
      <c r="F72" s="390"/>
      <c r="G72" s="390"/>
      <c r="H72" s="390"/>
      <c r="I72" s="390"/>
      <c r="J72" s="416"/>
    </row>
    <row r="73" spans="1:13" ht="15" customHeight="1">
      <c r="A73" s="88" t="s">
        <v>22</v>
      </c>
      <c r="B73" s="576"/>
      <c r="C73" s="91"/>
      <c r="D73" s="119"/>
      <c r="E73" s="119"/>
      <c r="F73" s="267">
        <v>2391</v>
      </c>
      <c r="G73" s="267">
        <v>9363</v>
      </c>
      <c r="H73" s="267">
        <v>4993</v>
      </c>
      <c r="I73" s="267">
        <v>33977</v>
      </c>
      <c r="J73" s="242">
        <f t="shared" ref="J73:J74" si="1">SUM(F73:I73)</f>
        <v>50724</v>
      </c>
    </row>
    <row r="74" spans="1:13" ht="15" customHeight="1">
      <c r="A74" s="821" t="s">
        <v>813</v>
      </c>
      <c r="B74" s="580"/>
      <c r="C74" s="388"/>
      <c r="D74" s="412"/>
      <c r="E74" s="412"/>
      <c r="F74" s="386">
        <v>3587</v>
      </c>
      <c r="G74" s="386">
        <v>12946</v>
      </c>
      <c r="H74" s="386">
        <v>6264</v>
      </c>
      <c r="I74" s="386">
        <v>23633</v>
      </c>
      <c r="J74" s="267">
        <f t="shared" si="1"/>
        <v>46430</v>
      </c>
    </row>
    <row r="75" spans="1:13" ht="15" customHeight="1">
      <c r="A75" s="421">
        <v>2019</v>
      </c>
      <c r="B75" s="421"/>
      <c r="C75" s="422"/>
      <c r="D75" s="423"/>
      <c r="E75" s="423"/>
      <c r="F75" s="423"/>
      <c r="G75" s="423"/>
      <c r="H75" s="423"/>
      <c r="I75" s="423"/>
      <c r="J75" s="423"/>
    </row>
    <row r="76" spans="1:13" ht="15" customHeight="1">
      <c r="A76" s="88" t="s">
        <v>22</v>
      </c>
      <c r="B76" s="576"/>
      <c r="C76" s="91"/>
      <c r="D76" s="119"/>
      <c r="E76" s="119"/>
      <c r="F76" s="119">
        <v>2306</v>
      </c>
      <c r="G76" s="119">
        <v>8702</v>
      </c>
      <c r="H76" s="119">
        <v>4964</v>
      </c>
      <c r="I76" s="119">
        <v>36009</v>
      </c>
      <c r="J76" s="267">
        <v>51980</v>
      </c>
      <c r="M76" s="30"/>
    </row>
    <row r="77" spans="1:13" ht="15" customHeight="1">
      <c r="A77" s="821" t="s">
        <v>813</v>
      </c>
      <c r="B77" s="580"/>
      <c r="C77" s="388"/>
      <c r="D77" s="412"/>
      <c r="E77" s="412"/>
      <c r="F77" s="412">
        <v>3891</v>
      </c>
      <c r="G77" s="412">
        <v>13326</v>
      </c>
      <c r="H77" s="412">
        <v>1137</v>
      </c>
      <c r="I77" s="412">
        <v>25391</v>
      </c>
      <c r="J77" s="386">
        <v>43744</v>
      </c>
      <c r="M77" s="31"/>
    </row>
    <row r="78" spans="1:13" s="70" customFormat="1" ht="4.9000000000000004" customHeight="1">
      <c r="A78" s="126"/>
      <c r="B78" s="574"/>
      <c r="C78" s="124"/>
      <c r="D78" s="127"/>
      <c r="E78" s="127"/>
      <c r="F78" s="127"/>
      <c r="G78" s="127"/>
      <c r="H78" s="127"/>
      <c r="I78" s="127"/>
      <c r="L78" s="31"/>
    </row>
    <row r="79" spans="1:13" s="237" customFormat="1" ht="13.9" customHeight="1">
      <c r="A79" s="238"/>
      <c r="B79" s="238"/>
      <c r="F79" s="239"/>
      <c r="G79" s="239"/>
      <c r="H79" s="239"/>
      <c r="I79" s="239"/>
      <c r="L79" s="291"/>
    </row>
    <row r="80" spans="1:13" s="237" customFormat="1" ht="14.5" customHeight="1">
      <c r="A80" s="853" t="s">
        <v>814</v>
      </c>
      <c r="B80" s="853"/>
      <c r="C80" s="853"/>
      <c r="D80" s="853"/>
      <c r="E80" s="853"/>
      <c r="F80" s="853"/>
      <c r="G80" s="853"/>
      <c r="H80" s="853"/>
      <c r="I80" s="853"/>
      <c r="L80" s="291"/>
    </row>
    <row r="81" spans="1:13" s="237" customFormat="1" ht="13.9" customHeight="1">
      <c r="A81" s="238" t="s">
        <v>785</v>
      </c>
      <c r="B81" s="238"/>
      <c r="F81" s="239"/>
      <c r="G81" s="239"/>
      <c r="H81" s="239"/>
      <c r="I81" s="239"/>
      <c r="L81" s="291"/>
    </row>
    <row r="82" spans="1:13" s="70" customFormat="1" ht="13.9" customHeight="1">
      <c r="A82" s="238" t="s">
        <v>786</v>
      </c>
      <c r="B82" s="212"/>
      <c r="C82" s="211"/>
      <c r="D82" s="211"/>
      <c r="E82" s="211"/>
      <c r="F82" s="211"/>
      <c r="G82" s="211"/>
      <c r="H82" s="211"/>
      <c r="I82" s="211"/>
      <c r="L82" s="50"/>
    </row>
    <row r="83" spans="1:13" s="70" customFormat="1" ht="13.9" customHeight="1">
      <c r="A83" s="238"/>
      <c r="B83" s="212"/>
      <c r="C83" s="211"/>
      <c r="D83" s="211"/>
      <c r="E83" s="211"/>
      <c r="F83" s="211"/>
      <c r="G83" s="211"/>
      <c r="H83" s="211"/>
      <c r="I83" s="211"/>
      <c r="L83" s="50"/>
    </row>
    <row r="84" spans="1:13" s="70" customFormat="1" ht="13.9" customHeight="1">
      <c r="A84" s="238"/>
      <c r="B84" s="212"/>
      <c r="C84" s="211"/>
      <c r="D84" s="211"/>
      <c r="E84" s="211"/>
      <c r="F84" s="211"/>
      <c r="G84" s="211"/>
      <c r="H84" s="211"/>
      <c r="I84" s="211"/>
      <c r="L84" s="50"/>
    </row>
    <row r="85" spans="1:13" s="70" customFormat="1" ht="21.65" customHeight="1">
      <c r="A85" s="513" t="s">
        <v>474</v>
      </c>
      <c r="B85" s="513"/>
      <c r="L85" s="42"/>
    </row>
    <row r="86" spans="1:13" s="69" customFormat="1" ht="12" customHeight="1">
      <c r="A86" s="142"/>
      <c r="B86" s="576"/>
      <c r="C86" s="91"/>
      <c r="D86" s="302"/>
      <c r="F86" s="296"/>
      <c r="G86" s="296" t="s">
        <v>10</v>
      </c>
      <c r="H86" s="296" t="s">
        <v>10</v>
      </c>
      <c r="I86" s="296" t="s">
        <v>10</v>
      </c>
      <c r="J86" s="296" t="s">
        <v>10</v>
      </c>
      <c r="M86" s="42"/>
    </row>
    <row r="87" spans="1:13" s="69" customFormat="1" ht="12" customHeight="1">
      <c r="A87" s="88"/>
      <c r="B87" s="576"/>
      <c r="C87" s="91"/>
      <c r="D87" s="302"/>
      <c r="F87" s="296"/>
      <c r="G87" s="296" t="s">
        <v>207</v>
      </c>
      <c r="H87" s="296" t="s">
        <v>141</v>
      </c>
      <c r="I87" s="296"/>
      <c r="J87" s="296"/>
      <c r="M87" s="42"/>
    </row>
    <row r="88" spans="1:13" ht="18" customHeight="1">
      <c r="A88" s="364"/>
      <c r="B88" s="580"/>
      <c r="C88" s="388"/>
      <c r="D88" s="388"/>
      <c r="E88" s="364"/>
      <c r="F88" s="365"/>
      <c r="G88" s="365" t="s">
        <v>815</v>
      </c>
      <c r="H88" s="365" t="s">
        <v>816</v>
      </c>
      <c r="I88" s="365" t="s">
        <v>241</v>
      </c>
      <c r="J88" s="365" t="s">
        <v>242</v>
      </c>
      <c r="M88" s="51"/>
    </row>
    <row r="89" spans="1:13" ht="15" customHeight="1">
      <c r="A89" s="318">
        <v>2021</v>
      </c>
      <c r="B89" s="318"/>
      <c r="C89" s="91"/>
      <c r="D89" s="302"/>
      <c r="E89" s="108"/>
      <c r="F89" s="189"/>
      <c r="G89" s="647"/>
      <c r="H89" s="647"/>
      <c r="I89" s="647"/>
      <c r="J89" s="647"/>
      <c r="M89" s="52"/>
    </row>
    <row r="90" spans="1:13" ht="15" customHeight="1">
      <c r="A90" s="88" t="s">
        <v>22</v>
      </c>
      <c r="B90" s="576"/>
      <c r="C90" s="91"/>
      <c r="D90" s="302"/>
      <c r="E90" s="107"/>
      <c r="F90" s="203"/>
      <c r="G90" s="647">
        <v>24264</v>
      </c>
      <c r="H90" s="647">
        <v>16844</v>
      </c>
      <c r="I90" s="647">
        <v>11336</v>
      </c>
      <c r="J90" s="647">
        <f>SUM(F90:I90)</f>
        <v>52444</v>
      </c>
      <c r="L90" s="832"/>
      <c r="M90" s="52"/>
    </row>
    <row r="91" spans="1:13" ht="4.9000000000000004" customHeight="1">
      <c r="A91" s="88"/>
      <c r="B91" s="576"/>
      <c r="C91" s="91"/>
      <c r="D91" s="302"/>
      <c r="E91" s="108"/>
      <c r="F91" s="203"/>
      <c r="G91" s="647"/>
      <c r="H91" s="647"/>
      <c r="I91" s="647"/>
      <c r="J91" s="647"/>
      <c r="M91" s="52"/>
    </row>
    <row r="92" spans="1:13" ht="15" customHeight="1">
      <c r="A92" s="88" t="s">
        <v>23</v>
      </c>
      <c r="B92" s="576"/>
      <c r="C92" s="91"/>
      <c r="D92" s="302"/>
      <c r="E92" s="107"/>
      <c r="F92" s="203"/>
      <c r="G92" s="649">
        <v>4536</v>
      </c>
      <c r="H92" s="649">
        <v>2696</v>
      </c>
      <c r="I92" s="649">
        <v>1470</v>
      </c>
      <c r="J92" s="649">
        <f>SUM(F92:I92)</f>
        <v>8702</v>
      </c>
      <c r="M92" s="52"/>
    </row>
    <row r="93" spans="1:13" ht="15" customHeight="1">
      <c r="A93" s="88" t="s">
        <v>402</v>
      </c>
      <c r="B93" s="576"/>
      <c r="C93" s="91"/>
      <c r="D93" s="302"/>
      <c r="E93" s="107"/>
      <c r="F93" s="161"/>
      <c r="G93" s="649">
        <v>297</v>
      </c>
      <c r="H93" s="649">
        <v>284</v>
      </c>
      <c r="I93" s="649">
        <v>353</v>
      </c>
      <c r="J93" s="649">
        <f>SUM(F93:I93)</f>
        <v>934</v>
      </c>
      <c r="M93" s="52"/>
    </row>
    <row r="94" spans="1:13" s="67" customFormat="1" ht="15" customHeight="1">
      <c r="A94" s="88" t="s">
        <v>403</v>
      </c>
      <c r="B94" s="576"/>
      <c r="C94" s="91"/>
      <c r="D94" s="302"/>
      <c r="E94" s="108"/>
      <c r="F94" s="203"/>
      <c r="G94" s="649">
        <f>(G92+G93)</f>
        <v>4833</v>
      </c>
      <c r="H94" s="649">
        <f t="shared" ref="H94:I94" si="2">(H92+H93)</f>
        <v>2980</v>
      </c>
      <c r="I94" s="649">
        <f t="shared" si="2"/>
        <v>1823</v>
      </c>
      <c r="J94" s="649">
        <f>J92+J93</f>
        <v>9636</v>
      </c>
      <c r="M94" s="52"/>
    </row>
    <row r="95" spans="1:13" ht="4.9000000000000004" customHeight="1">
      <c r="A95" s="88"/>
      <c r="B95" s="576"/>
      <c r="C95" s="91"/>
      <c r="D95" s="302"/>
      <c r="E95" s="108"/>
      <c r="F95" s="203"/>
      <c r="G95" s="647"/>
      <c r="H95" s="647"/>
      <c r="I95" s="647"/>
      <c r="J95" s="647"/>
      <c r="M95" s="52"/>
    </row>
    <row r="96" spans="1:13" ht="15" customHeight="1">
      <c r="A96" s="364" t="s">
        <v>168</v>
      </c>
      <c r="B96" s="580"/>
      <c r="C96" s="388"/>
      <c r="D96" s="388"/>
      <c r="E96" s="417"/>
      <c r="F96" s="418"/>
      <c r="G96" s="653">
        <v>-3</v>
      </c>
      <c r="H96" s="653">
        <v>127</v>
      </c>
      <c r="I96" s="653">
        <v>67</v>
      </c>
      <c r="J96" s="653">
        <f>SUM(G96:I96)</f>
        <v>191</v>
      </c>
      <c r="M96" s="32"/>
    </row>
    <row r="97" spans="1:13" ht="15" customHeight="1">
      <c r="A97" s="318">
        <v>2020</v>
      </c>
      <c r="B97" s="318"/>
      <c r="C97" s="91"/>
      <c r="D97" s="302"/>
      <c r="E97" s="185"/>
      <c r="F97" s="188"/>
      <c r="G97" s="148"/>
      <c r="H97" s="118"/>
      <c r="I97" s="118"/>
      <c r="J97" s="118"/>
      <c r="M97" s="32"/>
    </row>
    <row r="98" spans="1:13" s="67" customFormat="1" ht="15" customHeight="1">
      <c r="A98" s="88" t="s">
        <v>22</v>
      </c>
      <c r="B98" s="576"/>
      <c r="C98" s="91"/>
      <c r="D98" s="302"/>
      <c r="E98" s="97"/>
      <c r="F98" s="188"/>
      <c r="G98" s="172">
        <v>23440</v>
      </c>
      <c r="H98" s="172">
        <v>16080</v>
      </c>
      <c r="I98" s="172">
        <v>11204</v>
      </c>
      <c r="J98" s="148">
        <v>50724</v>
      </c>
      <c r="M98" s="42"/>
    </row>
    <row r="99" spans="1:13" ht="4.9000000000000004" customHeight="1">
      <c r="A99" s="88"/>
      <c r="B99" s="576"/>
      <c r="C99" s="91"/>
      <c r="D99" s="302"/>
      <c r="E99" s="97"/>
      <c r="F99" s="188"/>
      <c r="G99" s="148"/>
      <c r="H99" s="148"/>
      <c r="I99" s="148"/>
      <c r="J99" s="118"/>
      <c r="K99" s="22"/>
      <c r="L99" s="22"/>
      <c r="M99" s="32"/>
    </row>
    <row r="100" spans="1:13" ht="15" customHeight="1">
      <c r="A100" s="88" t="s">
        <v>23</v>
      </c>
      <c r="B100" s="576"/>
      <c r="C100" s="91"/>
      <c r="D100" s="302"/>
      <c r="E100" s="108"/>
      <c r="F100" s="188"/>
      <c r="G100" s="119">
        <v>4137</v>
      </c>
      <c r="H100" s="119">
        <v>2723</v>
      </c>
      <c r="I100" s="119">
        <v>1443</v>
      </c>
      <c r="J100" s="172">
        <v>8303</v>
      </c>
      <c r="K100" s="22"/>
      <c r="L100" s="22"/>
      <c r="M100" s="32"/>
    </row>
    <row r="101" spans="1:13" ht="15" customHeight="1">
      <c r="A101" s="88" t="s">
        <v>402</v>
      </c>
      <c r="B101" s="576"/>
      <c r="C101" s="91"/>
      <c r="D101" s="302"/>
      <c r="E101" s="107"/>
      <c r="F101" s="191"/>
      <c r="G101" s="143">
        <v>409</v>
      </c>
      <c r="H101" s="143">
        <v>249</v>
      </c>
      <c r="I101" s="143">
        <v>406</v>
      </c>
      <c r="J101" s="171">
        <v>1064</v>
      </c>
      <c r="K101" s="22"/>
      <c r="L101" s="22"/>
      <c r="M101" s="32"/>
    </row>
    <row r="102" spans="1:13" s="67" customFormat="1" ht="15" customHeight="1">
      <c r="A102" s="88" t="s">
        <v>403</v>
      </c>
      <c r="B102" s="576"/>
      <c r="C102" s="91"/>
      <c r="D102" s="302"/>
      <c r="E102" s="108"/>
      <c r="F102" s="188"/>
      <c r="G102" s="119">
        <f>G100+G101</f>
        <v>4546</v>
      </c>
      <c r="H102" s="119">
        <v>2973</v>
      </c>
      <c r="I102" s="119">
        <v>1848</v>
      </c>
      <c r="J102" s="119">
        <f t="shared" ref="J102" si="3">J100+J101</f>
        <v>9367</v>
      </c>
      <c r="K102" s="22"/>
      <c r="L102" s="22"/>
      <c r="M102" s="42"/>
    </row>
    <row r="103" spans="1:13" ht="4.9000000000000004" customHeight="1">
      <c r="A103" s="88"/>
      <c r="B103" s="576"/>
      <c r="C103" s="91"/>
      <c r="D103" s="302"/>
      <c r="E103" s="107"/>
      <c r="F103" s="188"/>
      <c r="G103" s="119"/>
      <c r="H103" s="119"/>
      <c r="I103" s="119"/>
      <c r="J103" s="118"/>
      <c r="K103" s="22"/>
      <c r="L103" s="22"/>
      <c r="M103" s="32"/>
    </row>
    <row r="104" spans="1:13" ht="15" customHeight="1">
      <c r="A104" s="364" t="s">
        <v>168</v>
      </c>
      <c r="B104" s="580"/>
      <c r="C104" s="388"/>
      <c r="D104" s="388"/>
      <c r="E104" s="417"/>
      <c r="F104" s="386"/>
      <c r="G104" s="412">
        <v>8</v>
      </c>
      <c r="H104" s="412">
        <v>122</v>
      </c>
      <c r="I104" s="412">
        <v>45</v>
      </c>
      <c r="J104" s="387">
        <v>175</v>
      </c>
      <c r="K104" s="22"/>
      <c r="L104" s="22"/>
      <c r="M104" s="16"/>
    </row>
    <row r="105" spans="1:13" ht="15" customHeight="1">
      <c r="A105" s="318">
        <v>2019</v>
      </c>
      <c r="B105" s="318"/>
      <c r="C105" s="91"/>
      <c r="D105" s="302"/>
      <c r="E105" s="108"/>
      <c r="F105" s="188"/>
      <c r="G105" s="119"/>
      <c r="H105" s="117"/>
      <c r="I105" s="117"/>
      <c r="J105" s="118"/>
      <c r="K105" s="22"/>
      <c r="L105" s="22"/>
    </row>
    <row r="106" spans="1:13" ht="15" customHeight="1">
      <c r="A106" s="88" t="s">
        <v>22</v>
      </c>
      <c r="B106" s="576"/>
      <c r="C106" s="91"/>
      <c r="D106" s="302"/>
      <c r="E106" s="108"/>
      <c r="F106" s="188"/>
      <c r="G106" s="172">
        <v>24129</v>
      </c>
      <c r="H106" s="172">
        <v>16482</v>
      </c>
      <c r="I106" s="172">
        <v>11369</v>
      </c>
      <c r="J106" s="172">
        <v>51980</v>
      </c>
      <c r="K106" s="22"/>
      <c r="L106" s="22"/>
    </row>
    <row r="107" spans="1:13" ht="4.9000000000000004" customHeight="1">
      <c r="A107" s="88"/>
      <c r="B107" s="576"/>
      <c r="C107" s="91"/>
      <c r="D107" s="302"/>
      <c r="E107" s="107"/>
      <c r="F107" s="188"/>
      <c r="G107" s="172"/>
      <c r="H107" s="172"/>
      <c r="I107" s="172"/>
      <c r="J107" s="170"/>
      <c r="K107" s="22"/>
      <c r="L107" s="22"/>
    </row>
    <row r="108" spans="1:13" ht="15" customHeight="1">
      <c r="A108" s="88" t="s">
        <v>23</v>
      </c>
      <c r="B108" s="576"/>
      <c r="C108" s="91"/>
      <c r="D108" s="302"/>
      <c r="E108" s="108"/>
      <c r="F108" s="188"/>
      <c r="G108" s="119">
        <v>4418</v>
      </c>
      <c r="H108" s="119">
        <v>2683</v>
      </c>
      <c r="I108" s="119">
        <v>1607</v>
      </c>
      <c r="J108" s="172">
        <v>8708</v>
      </c>
      <c r="K108" s="22"/>
      <c r="L108" s="22"/>
    </row>
    <row r="109" spans="1:13" ht="15" customHeight="1">
      <c r="A109" s="88" t="s">
        <v>402</v>
      </c>
      <c r="B109" s="576"/>
      <c r="C109" s="91"/>
      <c r="D109" s="302"/>
      <c r="E109" s="107"/>
      <c r="F109" s="191"/>
      <c r="G109" s="143">
        <v>439</v>
      </c>
      <c r="H109" s="143">
        <v>395</v>
      </c>
      <c r="I109" s="143">
        <v>405</v>
      </c>
      <c r="J109" s="171">
        <v>1239</v>
      </c>
    </row>
    <row r="110" spans="1:13" ht="15" customHeight="1">
      <c r="A110" s="88" t="s">
        <v>403</v>
      </c>
      <c r="B110" s="576"/>
      <c r="C110" s="91"/>
      <c r="D110" s="302"/>
      <c r="E110" s="107"/>
      <c r="F110" s="188"/>
      <c r="G110" s="119">
        <f>SUM(G108:G109)</f>
        <v>4857</v>
      </c>
      <c r="H110" s="119">
        <f>SUM(H108:H109)</f>
        <v>3078</v>
      </c>
      <c r="I110" s="119">
        <f>SUM(I108:I109)</f>
        <v>2012</v>
      </c>
      <c r="J110" s="119">
        <f>G110+H110+I110</f>
        <v>9947</v>
      </c>
    </row>
    <row r="111" spans="1:13" ht="4.9000000000000004" customHeight="1">
      <c r="A111" s="88"/>
      <c r="B111" s="576"/>
      <c r="C111" s="91"/>
      <c r="D111" s="302"/>
      <c r="E111" s="185"/>
      <c r="F111" s="188"/>
      <c r="G111" s="119"/>
      <c r="H111" s="119"/>
      <c r="I111" s="119"/>
      <c r="J111" s="170"/>
    </row>
    <row r="112" spans="1:13" ht="15" customHeight="1">
      <c r="A112" s="364" t="s">
        <v>168</v>
      </c>
      <c r="B112" s="580"/>
      <c r="C112" s="388"/>
      <c r="D112" s="388"/>
      <c r="E112" s="364"/>
      <c r="F112" s="386"/>
      <c r="G112" s="412">
        <v>-5</v>
      </c>
      <c r="H112" s="412">
        <v>126</v>
      </c>
      <c r="I112" s="412">
        <v>55</v>
      </c>
      <c r="J112" s="387">
        <v>176</v>
      </c>
    </row>
    <row r="113" spans="1:11" s="70" customFormat="1" ht="6" customHeight="1">
      <c r="A113" s="301"/>
      <c r="B113" s="574"/>
      <c r="C113" s="124"/>
      <c r="D113" s="301"/>
      <c r="E113" s="266"/>
      <c r="F113" s="143"/>
      <c r="G113" s="143"/>
      <c r="H113" s="143"/>
      <c r="I113" s="171"/>
    </row>
    <row r="114" spans="1:11" s="237" customFormat="1" ht="12.65" customHeight="1">
      <c r="A114" s="850" t="s">
        <v>817</v>
      </c>
      <c r="B114" s="850"/>
      <c r="C114" s="850"/>
      <c r="D114" s="850"/>
      <c r="E114" s="850"/>
      <c r="F114" s="850"/>
      <c r="G114" s="850"/>
      <c r="H114" s="850"/>
      <c r="I114" s="850"/>
      <c r="J114" s="850"/>
    </row>
    <row r="115" spans="1:11" s="70" customFormat="1">
      <c r="A115" s="794"/>
      <c r="B115" s="794"/>
      <c r="C115" s="794"/>
      <c r="D115" s="794"/>
      <c r="E115" s="794"/>
      <c r="F115" s="794"/>
      <c r="G115" s="794"/>
      <c r="H115" s="794"/>
      <c r="I115" s="794"/>
    </row>
    <row r="116" spans="1:11">
      <c r="A116" s="70" t="s">
        <v>726</v>
      </c>
      <c r="D116" s="70"/>
      <c r="F116" s="70"/>
      <c r="I116" s="70"/>
    </row>
    <row r="117" spans="1:11">
      <c r="A117" s="70"/>
      <c r="D117" s="15"/>
      <c r="E117" s="15"/>
      <c r="F117" s="70"/>
      <c r="H117" s="296" t="s">
        <v>10</v>
      </c>
      <c r="I117" s="297" t="s">
        <v>10</v>
      </c>
      <c r="J117" s="297" t="s">
        <v>10</v>
      </c>
      <c r="K117" s="70"/>
    </row>
    <row r="118" spans="1:11">
      <c r="A118" s="402"/>
      <c r="B118" s="402"/>
      <c r="C118" s="419"/>
      <c r="D118" s="419"/>
      <c r="E118" s="419"/>
      <c r="F118" s="402"/>
      <c r="G118" s="402"/>
      <c r="H118" s="365">
        <v>2021</v>
      </c>
      <c r="I118" s="366">
        <v>2020</v>
      </c>
      <c r="J118" s="366">
        <v>2019</v>
      </c>
      <c r="K118" s="70"/>
    </row>
    <row r="119" spans="1:11">
      <c r="A119" s="70" t="s">
        <v>724</v>
      </c>
      <c r="C119" s="775"/>
      <c r="D119" s="775"/>
      <c r="E119" s="775"/>
      <c r="F119" s="776"/>
      <c r="G119" s="776"/>
      <c r="H119" s="779">
        <v>30407</v>
      </c>
      <c r="I119" s="776">
        <v>29281</v>
      </c>
      <c r="J119" s="776">
        <v>31021</v>
      </c>
      <c r="K119" s="70"/>
    </row>
    <row r="120" spans="1:11">
      <c r="A120" s="402" t="s">
        <v>725</v>
      </c>
      <c r="B120" s="402"/>
      <c r="C120" s="777"/>
      <c r="D120" s="777"/>
      <c r="E120" s="777"/>
      <c r="F120" s="778"/>
      <c r="G120" s="778"/>
      <c r="H120" s="780">
        <v>22037</v>
      </c>
      <c r="I120" s="778">
        <v>21443</v>
      </c>
      <c r="J120" s="778">
        <v>20959</v>
      </c>
      <c r="K120" s="70"/>
    </row>
    <row r="121" spans="1:11">
      <c r="A121" s="70"/>
      <c r="D121" s="70"/>
      <c r="F121" s="70"/>
      <c r="I121" s="70"/>
    </row>
    <row r="122" spans="1:11">
      <c r="A122" s="70"/>
      <c r="D122" s="70"/>
      <c r="F122" s="70"/>
      <c r="I122" s="70"/>
    </row>
    <row r="123" spans="1:11">
      <c r="A123" s="70"/>
      <c r="D123" s="70"/>
      <c r="F123" s="70"/>
      <c r="I123" s="70"/>
    </row>
    <row r="124" spans="1:11">
      <c r="A124" s="70"/>
      <c r="D124" s="70"/>
      <c r="F124" s="70"/>
      <c r="I124" s="70"/>
    </row>
    <row r="125" spans="1:11">
      <c r="A125" s="70"/>
      <c r="D125" s="70"/>
      <c r="F125" s="70"/>
      <c r="I125" s="70"/>
    </row>
    <row r="126" spans="1:11">
      <c r="A126" s="70"/>
      <c r="D126" s="70"/>
      <c r="F126" s="70"/>
      <c r="I126" s="70"/>
    </row>
    <row r="127" spans="1:11">
      <c r="A127" s="70"/>
      <c r="D127" s="70"/>
      <c r="F127" s="70"/>
      <c r="I127" s="70"/>
    </row>
    <row r="128" spans="1:11">
      <c r="A128" s="70"/>
      <c r="D128" s="70"/>
      <c r="F128" s="70"/>
      <c r="I128" s="70"/>
    </row>
    <row r="129" spans="1:9">
      <c r="A129" s="70"/>
      <c r="D129" s="70"/>
      <c r="F129" s="70"/>
      <c r="I129" s="70"/>
    </row>
    <row r="130" spans="1:9">
      <c r="A130" s="70"/>
      <c r="D130" s="70"/>
      <c r="F130" s="70"/>
      <c r="I130" s="70"/>
    </row>
    <row r="131" spans="1:9">
      <c r="A131" s="70"/>
      <c r="D131" s="70"/>
      <c r="F131" s="70"/>
      <c r="I131" s="70"/>
    </row>
    <row r="132" spans="1:9">
      <c r="A132" s="70"/>
      <c r="D132" s="70"/>
      <c r="F132" s="70"/>
      <c r="I132" s="70"/>
    </row>
    <row r="133" spans="1:9">
      <c r="A133" s="70"/>
      <c r="D133" s="70"/>
      <c r="F133" s="70"/>
      <c r="I133" s="70"/>
    </row>
    <row r="134" spans="1:9">
      <c r="A134" s="70"/>
      <c r="D134" s="70"/>
      <c r="F134" s="70"/>
      <c r="I134" s="70"/>
    </row>
    <row r="135" spans="1:9">
      <c r="A135" s="70"/>
      <c r="D135" s="70"/>
      <c r="F135" s="70"/>
      <c r="I135" s="70"/>
    </row>
    <row r="136" spans="1:9">
      <c r="A136" s="70"/>
      <c r="D136" s="70"/>
      <c r="F136" s="70"/>
      <c r="I136" s="70"/>
    </row>
    <row r="137" spans="1:9">
      <c r="A137" s="70"/>
      <c r="D137" s="70"/>
      <c r="F137" s="70"/>
      <c r="I137" s="70"/>
    </row>
    <row r="138" spans="1:9">
      <c r="A138" s="70"/>
      <c r="D138" s="70"/>
      <c r="F138" s="70"/>
      <c r="I138" s="70"/>
    </row>
    <row r="139" spans="1:9">
      <c r="A139" s="70"/>
      <c r="D139" s="70"/>
      <c r="F139" s="70"/>
      <c r="I139" s="70"/>
    </row>
    <row r="140" spans="1:9">
      <c r="A140" s="70"/>
      <c r="D140" s="70"/>
      <c r="F140" s="70"/>
      <c r="I140" s="70"/>
    </row>
    <row r="141" spans="1:9">
      <c r="A141" s="70"/>
      <c r="D141" s="70"/>
      <c r="F141" s="70"/>
      <c r="I141" s="70"/>
    </row>
    <row r="142" spans="1:9">
      <c r="A142" s="70"/>
      <c r="D142" s="70"/>
      <c r="F142" s="70"/>
      <c r="I142" s="70"/>
    </row>
    <row r="143" spans="1:9">
      <c r="A143" s="70"/>
      <c r="D143" s="70"/>
      <c r="F143" s="70"/>
      <c r="I143" s="70"/>
    </row>
    <row r="144" spans="1:9">
      <c r="A144" s="70"/>
      <c r="D144" s="70"/>
      <c r="F144" s="70"/>
      <c r="I144" s="70"/>
    </row>
    <row r="145" spans="1:9">
      <c r="A145" s="70"/>
      <c r="D145" s="70"/>
      <c r="F145" s="70"/>
      <c r="I145" s="70"/>
    </row>
    <row r="146" spans="1:9">
      <c r="A146" s="70"/>
      <c r="D146" s="70"/>
      <c r="F146" s="70"/>
      <c r="I146" s="70"/>
    </row>
    <row r="147" spans="1:9">
      <c r="A147" s="70"/>
      <c r="D147" s="70"/>
      <c r="F147" s="70"/>
      <c r="I147" s="70"/>
    </row>
    <row r="148" spans="1:9">
      <c r="A148" s="70"/>
      <c r="D148" s="70"/>
      <c r="F148" s="70"/>
      <c r="I148" s="70"/>
    </row>
    <row r="149" spans="1:9">
      <c r="A149" s="70"/>
      <c r="D149" s="70"/>
      <c r="F149" s="70"/>
      <c r="I149" s="70"/>
    </row>
    <row r="150" spans="1:9">
      <c r="A150" s="70"/>
      <c r="D150" s="70"/>
      <c r="F150" s="70"/>
      <c r="I150" s="70"/>
    </row>
    <row r="151" spans="1:9">
      <c r="A151" s="70"/>
      <c r="D151" s="70"/>
      <c r="F151" s="70"/>
      <c r="I151" s="70"/>
    </row>
    <row r="152" spans="1:9">
      <c r="A152" s="70"/>
      <c r="D152" s="70"/>
      <c r="F152" s="70"/>
      <c r="I152" s="70"/>
    </row>
    <row r="153" spans="1:9">
      <c r="A153" s="70"/>
      <c r="D153" s="70"/>
      <c r="F153" s="70"/>
      <c r="I153" s="70"/>
    </row>
    <row r="154" spans="1:9">
      <c r="A154" s="70"/>
      <c r="D154" s="70"/>
      <c r="F154" s="70"/>
      <c r="I154" s="70"/>
    </row>
    <row r="155" spans="1:9">
      <c r="A155" s="70"/>
      <c r="D155" s="70"/>
      <c r="F155" s="70"/>
      <c r="I155" s="70"/>
    </row>
    <row r="156" spans="1:9">
      <c r="A156" s="70"/>
      <c r="D156" s="70"/>
      <c r="F156" s="70"/>
      <c r="I156" s="70"/>
    </row>
  </sheetData>
  <mergeCells count="4">
    <mergeCell ref="A114:J114"/>
    <mergeCell ref="A61:I61"/>
    <mergeCell ref="A63:I63"/>
    <mergeCell ref="A80:I80"/>
  </mergeCells>
  <phoneticPr fontId="6" type="noConversion"/>
  <printOptions horizontalCentered="1"/>
  <pageMargins left="0.43307086614173229" right="0.43307086614173229" top="0.74803149606299213" bottom="0.74803149606299213" header="0.31496062992125984" footer="0.31496062992125984"/>
  <pageSetup paperSize="9" scale="65" fitToHeight="2" orientation="portrait" r:id="rId1"/>
  <rowBreaks count="1" manualBreakCount="1">
    <brk id="64" max="9" man="1"/>
  </rowBreaks>
  <ignoredErrors>
    <ignoredError sqref="G26:H26 G38:H38 G51:H51 I26 I38 I51 J26 J51" formulaRange="1"/>
    <ignoredError sqref="J38" formula="1" formulaRange="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tabColor rgb="FF00B050"/>
    <pageSetUpPr fitToPage="1"/>
  </sheetPr>
  <dimension ref="A1:G31"/>
  <sheetViews>
    <sheetView showGridLines="0" topLeftCell="A7" zoomScaleNormal="100" zoomScaleSheetLayoutView="100" workbookViewId="0">
      <selection activeCell="G8" sqref="G8"/>
    </sheetView>
  </sheetViews>
  <sheetFormatPr defaultColWidth="9.1796875" defaultRowHeight="17.25" customHeight="1"/>
  <cols>
    <col min="1" max="1" width="71.1796875" style="12" customWidth="1"/>
    <col min="2" max="2" width="12.7265625" style="12" customWidth="1"/>
    <col min="3" max="3" width="13.26953125" style="12" customWidth="1"/>
    <col min="4" max="4" width="2.7265625" style="12" customWidth="1"/>
    <col min="5" max="16384" width="9.1796875" style="12"/>
  </cols>
  <sheetData>
    <row r="1" spans="1:7" s="61" customFormat="1" ht="21.5">
      <c r="A1" s="307" t="s">
        <v>508</v>
      </c>
      <c r="B1" s="342"/>
      <c r="C1" s="342"/>
    </row>
    <row r="2" spans="1:7" s="61" customFormat="1" ht="17.25" customHeight="1">
      <c r="A2" s="294" t="s">
        <v>187</v>
      </c>
      <c r="B2" s="323"/>
      <c r="C2" s="343"/>
    </row>
    <row r="3" spans="1:7" ht="17.25" customHeight="1">
      <c r="A3" s="334"/>
      <c r="B3" s="308">
        <v>2021</v>
      </c>
      <c r="C3" s="298">
        <v>2020</v>
      </c>
    </row>
    <row r="4" spans="1:7" ht="16.899999999999999" customHeight="1">
      <c r="A4" s="363" t="s">
        <v>105</v>
      </c>
      <c r="B4" s="365" t="s">
        <v>10</v>
      </c>
      <c r="C4" s="366" t="s">
        <v>10</v>
      </c>
    </row>
    <row r="5" spans="1:7" ht="15" customHeight="1">
      <c r="A5" s="834" t="s">
        <v>867</v>
      </c>
      <c r="B5" s="694">
        <v>81.8</v>
      </c>
      <c r="C5" s="177">
        <v>36.4</v>
      </c>
    </row>
    <row r="6" spans="1:7" s="70" customFormat="1" ht="15" customHeight="1">
      <c r="A6" s="834" t="s">
        <v>868</v>
      </c>
      <c r="B6" s="701">
        <v>0</v>
      </c>
      <c r="C6" s="178">
        <v>45.4</v>
      </c>
    </row>
    <row r="7" spans="1:7" ht="15" customHeight="1">
      <c r="A7" s="797"/>
      <c r="B7" s="756">
        <f>SUM(B4:B6)</f>
        <v>81.8</v>
      </c>
      <c r="C7" s="757">
        <f>SUM(C4:C6)</f>
        <v>81.8</v>
      </c>
    </row>
    <row r="8" spans="1:7" ht="17.25" customHeight="1">
      <c r="A8" s="88"/>
      <c r="B8" s="88"/>
      <c r="C8" s="136"/>
      <c r="G8" s="832"/>
    </row>
    <row r="9" spans="1:7" ht="15" customHeight="1">
      <c r="A9" s="363" t="s">
        <v>212</v>
      </c>
      <c r="B9" s="365" t="s">
        <v>10</v>
      </c>
      <c r="C9" s="445" t="s">
        <v>10</v>
      </c>
    </row>
    <row r="10" spans="1:7" ht="15" customHeight="1">
      <c r="A10" s="843" t="s">
        <v>869</v>
      </c>
      <c r="B10" s="646">
        <v>92</v>
      </c>
      <c r="C10" s="386">
        <v>92</v>
      </c>
    </row>
    <row r="11" spans="1:7" ht="24" customHeight="1">
      <c r="A11" s="88"/>
      <c r="B11" s="88"/>
      <c r="C11" s="136"/>
    </row>
    <row r="12" spans="1:7" s="70" customFormat="1" ht="6" customHeight="1">
      <c r="A12" s="258"/>
      <c r="B12" s="279"/>
      <c r="C12" s="259"/>
    </row>
    <row r="13" spans="1:7" s="208" customFormat="1" ht="32.5" customHeight="1">
      <c r="A13" s="854" t="s">
        <v>870</v>
      </c>
      <c r="B13" s="854"/>
      <c r="C13" s="854"/>
      <c r="D13" s="374"/>
      <c r="E13" s="630"/>
    </row>
    <row r="14" spans="1:7" s="70" customFormat="1" ht="26.5" customHeight="1">
      <c r="A14" s="854" t="s">
        <v>871</v>
      </c>
      <c r="B14" s="854"/>
      <c r="C14" s="854"/>
      <c r="D14" s="340"/>
      <c r="E14" s="239"/>
    </row>
    <row r="15" spans="1:7" s="70" customFormat="1" ht="14">
      <c r="A15" s="900" t="s">
        <v>872</v>
      </c>
      <c r="B15" s="900"/>
      <c r="C15" s="900"/>
      <c r="D15" s="340"/>
      <c r="E15" s="239"/>
    </row>
    <row r="16" spans="1:7" s="70" customFormat="1" ht="14">
      <c r="A16" s="854"/>
      <c r="B16" s="854"/>
      <c r="C16" s="854"/>
      <c r="D16" s="340"/>
      <c r="E16" s="239"/>
    </row>
    <row r="17" spans="1:5" s="70" customFormat="1" ht="14">
      <c r="A17" s="854"/>
      <c r="B17" s="854"/>
      <c r="C17" s="854"/>
      <c r="D17" s="340"/>
      <c r="E17" s="239"/>
    </row>
    <row r="18" spans="1:5" s="70" customFormat="1" ht="14">
      <c r="A18" s="854"/>
      <c r="B18" s="854"/>
      <c r="C18" s="854"/>
      <c r="D18" s="340"/>
      <c r="E18" s="239"/>
    </row>
    <row r="19" spans="1:5" ht="22" customHeight="1">
      <c r="A19" s="374"/>
      <c r="B19" s="374"/>
      <c r="C19" s="374"/>
      <c r="D19" s="340"/>
      <c r="E19" s="239"/>
    </row>
    <row r="20" spans="1:5" s="70" customFormat="1" ht="17.25" customHeight="1">
      <c r="A20" s="374"/>
      <c r="B20" s="374"/>
      <c r="C20" s="374"/>
      <c r="D20" s="340"/>
      <c r="E20" s="239"/>
    </row>
    <row r="21" spans="1:5" s="70" customFormat="1" ht="17.25" customHeight="1">
      <c r="A21" s="340"/>
      <c r="B21" s="340"/>
      <c r="C21" s="340"/>
      <c r="D21" s="340"/>
      <c r="E21" s="239"/>
    </row>
    <row r="22" spans="1:5" s="70" customFormat="1" ht="17.25" customHeight="1">
      <c r="A22" s="340"/>
      <c r="B22" s="340"/>
      <c r="C22" s="340"/>
      <c r="D22" s="340"/>
      <c r="E22" s="239"/>
    </row>
    <row r="23" spans="1:5" ht="17.25" customHeight="1">
      <c r="A23" s="340"/>
      <c r="B23" s="340"/>
      <c r="C23" s="340"/>
      <c r="D23" s="340"/>
      <c r="E23" s="239"/>
    </row>
    <row r="24" spans="1:5" s="70" customFormat="1" ht="17.25" customHeight="1">
      <c r="A24" s="340"/>
      <c r="B24" s="340"/>
      <c r="C24" s="340"/>
      <c r="D24" s="340"/>
      <c r="E24" s="239"/>
    </row>
    <row r="25" spans="1:5" ht="17.25" customHeight="1">
      <c r="A25" s="340"/>
      <c r="B25" s="340"/>
      <c r="C25" s="340"/>
      <c r="D25" s="340"/>
      <c r="E25" s="237"/>
    </row>
    <row r="26" spans="1:5" ht="17.25" customHeight="1">
      <c r="A26" s="436"/>
      <c r="B26" s="70"/>
      <c r="C26" s="70"/>
    </row>
    <row r="27" spans="1:5" ht="17.25" customHeight="1">
      <c r="A27" s="70"/>
    </row>
    <row r="28" spans="1:5" ht="17.25" customHeight="1">
      <c r="A28" s="70"/>
    </row>
    <row r="29" spans="1:5" ht="17.25" customHeight="1">
      <c r="A29" s="70"/>
    </row>
    <row r="30" spans="1:5" ht="17.25" customHeight="1">
      <c r="A30" s="70"/>
    </row>
    <row r="31" spans="1:5" ht="17.25" customHeight="1">
      <c r="A31" s="70"/>
    </row>
  </sheetData>
  <mergeCells count="6">
    <mergeCell ref="A17:C17"/>
    <mergeCell ref="A18:C18"/>
    <mergeCell ref="A15:C15"/>
    <mergeCell ref="A16:C16"/>
    <mergeCell ref="A13:C13"/>
    <mergeCell ref="A14:C14"/>
  </mergeCells>
  <printOptions horizontalCentered="1"/>
  <pageMargins left="0.23622047244094491" right="0.23622047244094491" top="0.74803149606299213" bottom="0.74803149606299213" header="0.31496062992125984" footer="0.31496062992125984"/>
  <pageSetup paperSize="9" scale="82"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tabColor rgb="FF00B050"/>
  </sheetPr>
  <dimension ref="A1:J450"/>
  <sheetViews>
    <sheetView showGridLines="0" topLeftCell="A76" zoomScaleNormal="100" zoomScaleSheetLayoutView="100" workbookViewId="0">
      <selection activeCell="C90" sqref="C90:D90"/>
    </sheetView>
  </sheetViews>
  <sheetFormatPr defaultColWidth="9.1796875" defaultRowHeight="14"/>
  <cols>
    <col min="1" max="1" width="65.453125" style="12" customWidth="1"/>
    <col min="2" max="2" width="14" style="12" customWidth="1"/>
    <col min="3" max="4" width="12.7265625" style="12" customWidth="1"/>
    <col min="5" max="5" width="2.7265625" style="12" customWidth="1"/>
    <col min="6" max="8" width="9.1796875" style="12" customWidth="1"/>
    <col min="9" max="16384" width="9.1796875" style="12"/>
  </cols>
  <sheetData>
    <row r="1" spans="1:10" s="61" customFormat="1" ht="21.5">
      <c r="A1" s="307" t="s">
        <v>509</v>
      </c>
      <c r="F1" s="70"/>
    </row>
    <row r="2" spans="1:10" s="70" customFormat="1" ht="14.5" customHeight="1">
      <c r="A2" s="108"/>
      <c r="B2" s="108"/>
      <c r="E2" s="22"/>
      <c r="F2" s="22"/>
      <c r="G2" s="22"/>
      <c r="H2" s="22"/>
      <c r="I2" s="22"/>
      <c r="J2" s="22"/>
    </row>
    <row r="3" spans="1:10" s="70" customFormat="1" ht="13.5" customHeight="1">
      <c r="A3" s="108"/>
      <c r="B3" s="108"/>
      <c r="C3" s="344" t="s">
        <v>10</v>
      </c>
      <c r="D3" s="346" t="s">
        <v>10</v>
      </c>
      <c r="E3" s="22"/>
      <c r="F3" s="22"/>
      <c r="G3" s="22"/>
      <c r="H3" s="22"/>
      <c r="I3" s="22"/>
      <c r="J3" s="22"/>
    </row>
    <row r="4" spans="1:10" s="70" customFormat="1" ht="14.5" customHeight="1">
      <c r="A4" s="903" t="s">
        <v>349</v>
      </c>
      <c r="B4" s="903"/>
      <c r="C4" s="344">
        <v>2021</v>
      </c>
      <c r="D4" s="346">
        <v>2020</v>
      </c>
      <c r="E4" s="22"/>
      <c r="F4" s="22"/>
      <c r="G4" s="22"/>
      <c r="H4" s="22"/>
      <c r="I4" s="22"/>
      <c r="J4" s="22"/>
    </row>
    <row r="5" spans="1:10" s="70" customFormat="1" ht="15" customHeight="1">
      <c r="A5" s="108" t="s">
        <v>144</v>
      </c>
      <c r="B5" s="108"/>
      <c r="C5" s="707">
        <v>6616</v>
      </c>
      <c r="D5" s="456">
        <v>6173</v>
      </c>
      <c r="E5" s="22"/>
      <c r="F5" s="22"/>
      <c r="G5" s="22"/>
      <c r="H5" s="22"/>
      <c r="I5" s="22"/>
      <c r="J5" s="22"/>
    </row>
    <row r="6" spans="1:10" s="70" customFormat="1" ht="15" customHeight="1">
      <c r="A6" s="108" t="s">
        <v>31</v>
      </c>
      <c r="B6" s="108"/>
      <c r="C6" s="641">
        <v>1454</v>
      </c>
      <c r="D6" s="267">
        <v>1258</v>
      </c>
      <c r="E6" s="22"/>
      <c r="F6" s="22"/>
      <c r="G6" s="836"/>
      <c r="H6" s="22"/>
      <c r="I6" s="22"/>
      <c r="J6" s="22"/>
    </row>
    <row r="7" spans="1:10" s="70" customFormat="1" ht="15" customHeight="1">
      <c r="A7" s="108" t="s">
        <v>8</v>
      </c>
      <c r="B7" s="108"/>
      <c r="C7" s="641">
        <v>-1212</v>
      </c>
      <c r="D7" s="267">
        <v>-1127</v>
      </c>
      <c r="E7" s="22"/>
      <c r="F7" s="22"/>
      <c r="G7" s="22"/>
      <c r="H7" s="22"/>
      <c r="I7" s="22"/>
      <c r="J7" s="22"/>
    </row>
    <row r="8" spans="1:10" s="70" customFormat="1" ht="15" customHeight="1">
      <c r="A8" s="473" t="s">
        <v>9</v>
      </c>
      <c r="B8" s="473"/>
      <c r="C8" s="646">
        <v>-1231</v>
      </c>
      <c r="D8" s="386">
        <v>-1139</v>
      </c>
      <c r="E8" s="22"/>
      <c r="F8" s="22"/>
      <c r="G8" s="22"/>
      <c r="H8" s="22"/>
      <c r="I8" s="22"/>
      <c r="J8" s="22"/>
    </row>
    <row r="9" spans="1:10" s="61" customFormat="1" ht="17.25" customHeight="1">
      <c r="A9" s="108"/>
      <c r="B9" s="108"/>
      <c r="C9" s="345"/>
      <c r="D9" s="267"/>
    </row>
    <row r="10" spans="1:10" s="70" customFormat="1" ht="17.25" customHeight="1">
      <c r="A10" s="903" t="s">
        <v>350</v>
      </c>
      <c r="B10" s="903"/>
      <c r="C10" s="474"/>
      <c r="D10" s="386"/>
      <c r="E10" s="22"/>
      <c r="F10" s="22"/>
      <c r="G10" s="22"/>
      <c r="H10" s="22"/>
      <c r="I10" s="22"/>
      <c r="J10" s="22"/>
    </row>
    <row r="11" spans="1:10" s="70" customFormat="1" ht="15" customHeight="1">
      <c r="A11" s="108" t="s">
        <v>22</v>
      </c>
      <c r="B11" s="108"/>
      <c r="C11" s="641">
        <v>5581</v>
      </c>
      <c r="D11" s="267">
        <v>4957</v>
      </c>
      <c r="E11" s="22"/>
      <c r="F11" s="22"/>
      <c r="G11" s="22"/>
      <c r="H11" s="22"/>
      <c r="I11" s="22"/>
      <c r="J11" s="22"/>
    </row>
    <row r="12" spans="1:10" s="70" customFormat="1" ht="15" customHeight="1">
      <c r="A12" s="108" t="s">
        <v>290</v>
      </c>
      <c r="B12" s="108"/>
      <c r="C12" s="641">
        <v>977</v>
      </c>
      <c r="D12" s="267">
        <v>866</v>
      </c>
      <c r="E12" s="22"/>
      <c r="F12" s="22"/>
      <c r="G12" s="22"/>
      <c r="H12" s="22"/>
      <c r="I12" s="22"/>
      <c r="J12" s="22"/>
    </row>
    <row r="13" spans="1:10" s="70" customFormat="1" ht="15" customHeight="1">
      <c r="A13" s="473" t="s">
        <v>3</v>
      </c>
      <c r="B13" s="473"/>
      <c r="C13" s="646">
        <v>1334</v>
      </c>
      <c r="D13" s="386">
        <v>374</v>
      </c>
      <c r="E13" s="22"/>
      <c r="F13" s="22"/>
      <c r="G13" s="22"/>
      <c r="H13" s="22"/>
      <c r="I13" s="22"/>
      <c r="J13" s="22"/>
    </row>
    <row r="14" spans="1:10" s="70" customFormat="1" ht="14.15" customHeight="1">
      <c r="A14" s="108"/>
      <c r="B14" s="108"/>
      <c r="C14" s="345"/>
      <c r="D14" s="166"/>
      <c r="E14" s="22"/>
      <c r="F14" s="22"/>
      <c r="G14" s="22"/>
      <c r="H14" s="22"/>
      <c r="I14" s="22"/>
      <c r="J14" s="22"/>
    </row>
    <row r="15" spans="1:10" s="70" customFormat="1" ht="13" customHeight="1">
      <c r="A15" s="108"/>
      <c r="B15" s="108"/>
      <c r="E15" s="22"/>
      <c r="F15" s="22"/>
      <c r="G15" s="22"/>
      <c r="H15" s="22"/>
      <c r="I15" s="22"/>
      <c r="J15" s="22"/>
    </row>
    <row r="16" spans="1:10" s="70" customFormat="1" ht="15.65" customHeight="1">
      <c r="A16" s="108"/>
      <c r="B16" s="108"/>
      <c r="C16" s="344" t="s">
        <v>10</v>
      </c>
      <c r="D16" s="346" t="s">
        <v>10</v>
      </c>
      <c r="E16" s="22"/>
      <c r="F16" s="22"/>
      <c r="G16" s="22"/>
      <c r="H16" s="22"/>
      <c r="I16" s="22"/>
      <c r="J16" s="22"/>
    </row>
    <row r="17" spans="1:10" s="70" customFormat="1" ht="17.25" customHeight="1">
      <c r="A17" s="473"/>
      <c r="B17" s="473"/>
      <c r="C17" s="344">
        <v>2021</v>
      </c>
      <c r="D17" s="346">
        <v>2020</v>
      </c>
      <c r="E17" s="22"/>
      <c r="F17" s="22"/>
      <c r="G17" s="22"/>
      <c r="H17" s="22"/>
      <c r="I17" s="22"/>
      <c r="J17" s="22"/>
    </row>
    <row r="18" spans="1:10" s="70" customFormat="1" ht="15" customHeight="1">
      <c r="A18" s="473" t="s">
        <v>291</v>
      </c>
      <c r="B18" s="473"/>
      <c r="C18" s="648">
        <v>-176</v>
      </c>
      <c r="D18" s="389">
        <v>48</v>
      </c>
      <c r="E18" s="22"/>
      <c r="F18" s="22"/>
      <c r="G18" s="22"/>
      <c r="H18" s="22"/>
      <c r="I18" s="22"/>
      <c r="J18" s="22"/>
    </row>
    <row r="19" spans="1:10" s="70" customFormat="1" ht="17.25" customHeight="1">
      <c r="A19" s="108"/>
      <c r="B19" s="108"/>
      <c r="C19" s="345"/>
      <c r="D19" s="166"/>
      <c r="E19" s="22"/>
      <c r="F19" s="22"/>
      <c r="G19" s="22"/>
      <c r="H19" s="22"/>
      <c r="I19" s="22"/>
      <c r="J19" s="22"/>
    </row>
    <row r="20" spans="1:10" s="70" customFormat="1" ht="17.25" customHeight="1">
      <c r="A20" s="903" t="s">
        <v>292</v>
      </c>
      <c r="B20" s="903"/>
      <c r="C20" s="474"/>
      <c r="D20" s="411"/>
      <c r="E20" s="22"/>
      <c r="F20" s="22"/>
      <c r="G20" s="22"/>
      <c r="H20" s="22"/>
      <c r="I20" s="22"/>
      <c r="J20" s="22"/>
    </row>
    <row r="21" spans="1:10" s="70" customFormat="1" ht="15" customHeight="1">
      <c r="A21" s="133" t="s">
        <v>336</v>
      </c>
      <c r="B21" s="108"/>
      <c r="C21" s="641">
        <v>-1978</v>
      </c>
      <c r="D21" s="267">
        <v>-328</v>
      </c>
      <c r="E21" s="22"/>
      <c r="F21" s="22"/>
      <c r="G21" s="22"/>
      <c r="H21" s="22"/>
      <c r="I21" s="22"/>
      <c r="J21" s="22"/>
    </row>
    <row r="22" spans="1:10" s="70" customFormat="1" ht="15" customHeight="1">
      <c r="A22" s="108" t="s">
        <v>293</v>
      </c>
      <c r="B22" s="108"/>
      <c r="C22" s="641">
        <v>-372</v>
      </c>
      <c r="D22" s="267">
        <v>-319</v>
      </c>
      <c r="E22" s="22"/>
      <c r="F22" s="836"/>
      <c r="G22" s="22"/>
      <c r="H22" s="22"/>
      <c r="I22" s="22"/>
      <c r="J22" s="22"/>
    </row>
    <row r="23" spans="1:10" s="70" customFormat="1" ht="15" customHeight="1">
      <c r="A23" s="108" t="s">
        <v>2</v>
      </c>
      <c r="B23" s="108"/>
      <c r="C23" s="641">
        <v>-3</v>
      </c>
      <c r="D23" s="267">
        <v>3</v>
      </c>
      <c r="E23" s="22"/>
      <c r="F23" s="22"/>
      <c r="G23" s="22"/>
      <c r="H23" s="22"/>
      <c r="I23" s="22"/>
      <c r="J23" s="22"/>
    </row>
    <row r="24" spans="1:10" s="70" customFormat="1" ht="15" customHeight="1">
      <c r="A24" s="108" t="s">
        <v>294</v>
      </c>
      <c r="B24" s="108"/>
      <c r="C24" s="641">
        <v>326</v>
      </c>
      <c r="D24" s="267">
        <v>392</v>
      </c>
      <c r="E24" s="22"/>
      <c r="F24" s="22"/>
      <c r="G24" s="22"/>
      <c r="H24" s="22"/>
      <c r="I24" s="22"/>
      <c r="J24" s="22"/>
    </row>
    <row r="25" spans="1:10" s="70" customFormat="1" ht="15" customHeight="1">
      <c r="A25" s="120" t="s">
        <v>167</v>
      </c>
      <c r="B25" s="120"/>
      <c r="C25" s="645">
        <v>-131</v>
      </c>
      <c r="D25" s="267">
        <v>192</v>
      </c>
      <c r="E25" s="22"/>
      <c r="F25" s="22"/>
      <c r="G25" s="22"/>
      <c r="H25" s="22"/>
      <c r="I25" s="22"/>
      <c r="J25" s="22"/>
    </row>
    <row r="26" spans="1:10" s="70" customFormat="1" ht="15" customHeight="1">
      <c r="A26" s="751" t="s">
        <v>698</v>
      </c>
      <c r="B26" s="751"/>
      <c r="C26" s="645">
        <v>0</v>
      </c>
      <c r="D26" s="266">
        <v>-1918</v>
      </c>
      <c r="E26" s="22"/>
      <c r="F26" s="22"/>
      <c r="G26" s="22"/>
      <c r="H26" s="22"/>
      <c r="I26" s="22"/>
      <c r="J26" s="22"/>
    </row>
    <row r="27" spans="1:10" s="70" customFormat="1" ht="15" customHeight="1">
      <c r="A27" s="819" t="s">
        <v>873</v>
      </c>
      <c r="B27" s="819"/>
      <c r="C27" s="646">
        <v>12</v>
      </c>
      <c r="D27" s="386">
        <v>0</v>
      </c>
      <c r="E27" s="22"/>
      <c r="F27" s="22"/>
      <c r="G27" s="22"/>
      <c r="H27" s="22"/>
      <c r="I27" s="22"/>
      <c r="J27" s="22"/>
    </row>
    <row r="28" spans="1:10" s="70" customFormat="1" ht="15" customHeight="1">
      <c r="A28" s="479" t="s">
        <v>335</v>
      </c>
      <c r="B28" s="473"/>
      <c r="C28" s="646">
        <f>SUM(C21:C27)</f>
        <v>-2146</v>
      </c>
      <c r="D28" s="386">
        <f>SUM(D21:D27)</f>
        <v>-1978</v>
      </c>
      <c r="E28" s="22"/>
      <c r="F28" s="22"/>
      <c r="G28" s="22"/>
      <c r="H28" s="22"/>
      <c r="I28" s="22"/>
      <c r="J28" s="22"/>
    </row>
    <row r="29" spans="1:10" s="70" customFormat="1" ht="6" customHeight="1">
      <c r="A29" s="475"/>
      <c r="B29" s="476"/>
      <c r="C29" s="310"/>
      <c r="D29" s="266"/>
      <c r="E29" s="22"/>
      <c r="F29" s="22"/>
      <c r="G29" s="22"/>
      <c r="H29" s="22"/>
      <c r="I29" s="22"/>
      <c r="J29" s="22"/>
    </row>
    <row r="30" spans="1:10" s="70" customFormat="1" ht="17.25" customHeight="1">
      <c r="A30" s="120"/>
      <c r="B30" s="120"/>
      <c r="C30" s="118"/>
      <c r="D30" s="118"/>
      <c r="E30" s="22"/>
      <c r="F30" s="22"/>
      <c r="G30" s="22"/>
      <c r="H30" s="22"/>
      <c r="I30" s="22"/>
      <c r="J30" s="22"/>
    </row>
    <row r="31" spans="1:10" ht="17.25" customHeight="1">
      <c r="A31" s="898" t="s">
        <v>585</v>
      </c>
      <c r="B31" s="898"/>
      <c r="C31" s="898"/>
      <c r="D31" s="898"/>
      <c r="E31" s="22"/>
      <c r="F31" s="22"/>
      <c r="G31" s="22"/>
      <c r="H31" s="22"/>
      <c r="I31" s="22"/>
    </row>
    <row r="32" spans="1:10" ht="14.5" customHeight="1">
      <c r="A32" s="120"/>
      <c r="E32" s="22"/>
      <c r="F32" s="22"/>
      <c r="G32" s="22"/>
      <c r="H32" s="22"/>
      <c r="I32" s="22"/>
      <c r="J32" s="22"/>
    </row>
    <row r="33" spans="1:10" ht="13" customHeight="1">
      <c r="A33" s="120"/>
      <c r="B33" s="296" t="s">
        <v>10</v>
      </c>
      <c r="C33" s="297" t="s">
        <v>10</v>
      </c>
      <c r="D33" s="297" t="s">
        <v>10</v>
      </c>
      <c r="E33" s="22"/>
      <c r="F33" s="22"/>
      <c r="G33" s="22"/>
      <c r="H33" s="22"/>
      <c r="I33" s="22"/>
      <c r="J33" s="22"/>
    </row>
    <row r="34" spans="1:10" s="70" customFormat="1" ht="14.5" customHeight="1">
      <c r="A34" s="313"/>
      <c r="B34" s="296" t="s">
        <v>38</v>
      </c>
      <c r="C34" s="297" t="s">
        <v>38</v>
      </c>
      <c r="D34" s="297" t="s">
        <v>38</v>
      </c>
      <c r="E34" s="22"/>
      <c r="F34" s="22"/>
      <c r="G34" s="22"/>
      <c r="H34" s="22"/>
      <c r="I34" s="22"/>
      <c r="J34" s="22"/>
    </row>
    <row r="35" spans="1:10" ht="17.25" customHeight="1">
      <c r="A35" s="364"/>
      <c r="B35" s="296">
        <v>2021</v>
      </c>
      <c r="C35" s="297">
        <v>2020</v>
      </c>
      <c r="D35" s="297">
        <v>2019</v>
      </c>
      <c r="E35" s="22"/>
      <c r="F35" s="22"/>
      <c r="G35" s="22"/>
      <c r="H35" s="22"/>
      <c r="I35" s="22"/>
      <c r="J35" s="22"/>
    </row>
    <row r="36" spans="1:10" ht="15" customHeight="1">
      <c r="A36" s="120" t="s">
        <v>875</v>
      </c>
      <c r="B36" s="707">
        <v>502</v>
      </c>
      <c r="C36" s="456">
        <v>250</v>
      </c>
      <c r="D36" s="456">
        <v>110</v>
      </c>
      <c r="E36" s="22"/>
      <c r="F36" s="22"/>
      <c r="G36" s="836"/>
      <c r="H36" s="22"/>
      <c r="I36" s="22"/>
      <c r="J36" s="22"/>
    </row>
    <row r="37" spans="1:10" ht="15" customHeight="1">
      <c r="A37" s="120" t="s">
        <v>874</v>
      </c>
      <c r="B37" s="641">
        <v>-6043</v>
      </c>
      <c r="C37" s="169">
        <v>-7068.1969875151099</v>
      </c>
      <c r="D37" s="169">
        <v>-4712</v>
      </c>
      <c r="E37" s="22"/>
      <c r="F37" s="22"/>
      <c r="G37" s="22"/>
      <c r="H37" s="22"/>
      <c r="I37" s="22"/>
      <c r="J37" s="22"/>
    </row>
    <row r="38" spans="1:10" ht="15" customHeight="1">
      <c r="A38" s="952" t="s">
        <v>967</v>
      </c>
      <c r="B38" s="641">
        <v>0</v>
      </c>
      <c r="C38" s="169">
        <v>0</v>
      </c>
      <c r="D38" s="169">
        <v>-148</v>
      </c>
      <c r="E38" s="49"/>
      <c r="F38" s="22"/>
      <c r="G38" s="22"/>
      <c r="H38" s="22"/>
      <c r="I38" s="22"/>
      <c r="J38" s="22"/>
    </row>
    <row r="39" spans="1:10" ht="15" customHeight="1">
      <c r="A39" s="120" t="s">
        <v>213</v>
      </c>
      <c r="B39" s="641">
        <v>21</v>
      </c>
      <c r="C39" s="169">
        <v>21</v>
      </c>
      <c r="D39" s="169">
        <v>37</v>
      </c>
      <c r="E39" s="22"/>
      <c r="F39" s="22"/>
      <c r="G39" s="22"/>
      <c r="H39" s="22"/>
      <c r="I39" s="22"/>
      <c r="J39" s="22"/>
    </row>
    <row r="40" spans="1:10" ht="15" customHeight="1">
      <c r="A40" s="120" t="s">
        <v>412</v>
      </c>
      <c r="B40" s="641">
        <v>-388</v>
      </c>
      <c r="C40" s="169">
        <v>-483</v>
      </c>
      <c r="D40" s="169">
        <v>-703</v>
      </c>
      <c r="E40" s="22"/>
      <c r="F40" s="22"/>
      <c r="G40" s="22"/>
      <c r="H40" s="22"/>
      <c r="I40" s="22"/>
      <c r="J40" s="22"/>
    </row>
    <row r="41" spans="1:10" s="70" customFormat="1" ht="15" customHeight="1">
      <c r="A41" s="819" t="s">
        <v>877</v>
      </c>
      <c r="B41" s="641">
        <v>-3018</v>
      </c>
      <c r="C41" s="267">
        <v>0</v>
      </c>
      <c r="D41" s="267">
        <v>0</v>
      </c>
      <c r="E41" s="22"/>
      <c r="F41" s="22"/>
      <c r="G41" s="22"/>
      <c r="H41" s="22"/>
      <c r="I41" s="22"/>
      <c r="J41" s="22"/>
    </row>
    <row r="42" spans="1:10" ht="15" customHeight="1">
      <c r="A42" s="120" t="s">
        <v>876</v>
      </c>
      <c r="B42" s="646">
        <v>-284</v>
      </c>
      <c r="C42" s="386">
        <v>-202</v>
      </c>
      <c r="D42" s="386">
        <v>-158</v>
      </c>
      <c r="E42" s="22"/>
      <c r="F42" s="22"/>
      <c r="G42" s="22"/>
      <c r="H42" s="22"/>
      <c r="I42" s="22"/>
      <c r="J42" s="22"/>
    </row>
    <row r="43" spans="1:10" ht="15" customHeight="1">
      <c r="A43" s="364"/>
      <c r="B43" s="646">
        <f>B36+SUM(B37:B42)</f>
        <v>-9210</v>
      </c>
      <c r="C43" s="386">
        <f>C36+SUM(C37:C42)</f>
        <v>-7482.1969875151099</v>
      </c>
      <c r="D43" s="386">
        <f>D36+SUM(D37:D42)</f>
        <v>-5574</v>
      </c>
      <c r="E43" s="21"/>
      <c r="F43" s="22"/>
      <c r="G43" s="22"/>
      <c r="H43" s="22"/>
      <c r="I43" s="22"/>
      <c r="J43" s="22"/>
    </row>
    <row r="44" spans="1:10" ht="6" customHeight="1">
      <c r="A44" s="120"/>
      <c r="B44" s="120"/>
      <c r="C44" s="120"/>
      <c r="D44" s="120"/>
      <c r="E44" s="22"/>
      <c r="F44" s="22"/>
      <c r="G44" s="22"/>
      <c r="H44" s="22"/>
      <c r="I44" s="22"/>
    </row>
    <row r="45" spans="1:10" s="70" customFormat="1" ht="58.5" customHeight="1">
      <c r="A45" s="889" t="s">
        <v>878</v>
      </c>
      <c r="B45" s="889"/>
      <c r="C45" s="889"/>
      <c r="D45" s="889"/>
      <c r="E45" s="22"/>
      <c r="F45" s="22"/>
      <c r="G45" s="22"/>
      <c r="H45" s="22"/>
      <c r="I45" s="22"/>
    </row>
    <row r="46" spans="1:10" s="70" customFormat="1">
      <c r="A46" s="889" t="s">
        <v>879</v>
      </c>
      <c r="B46" s="889"/>
      <c r="C46" s="889"/>
      <c r="D46" s="889"/>
      <c r="E46" s="22"/>
      <c r="F46" s="22"/>
      <c r="G46" s="22"/>
      <c r="H46" s="22"/>
      <c r="I46" s="22"/>
    </row>
    <row r="47" spans="1:10" s="70" customFormat="1">
      <c r="A47" s="889"/>
      <c r="B47" s="889"/>
      <c r="C47" s="889"/>
      <c r="D47" s="889"/>
      <c r="E47" s="22"/>
      <c r="F47" s="22"/>
      <c r="G47" s="22"/>
      <c r="H47" s="22"/>
      <c r="I47" s="22"/>
    </row>
    <row r="48" spans="1:10" s="70" customFormat="1">
      <c r="A48" s="889"/>
      <c r="B48" s="889"/>
      <c r="C48" s="889"/>
      <c r="D48" s="889"/>
      <c r="E48" s="22"/>
      <c r="F48" s="22"/>
      <c r="G48" s="22"/>
      <c r="H48" s="22"/>
      <c r="I48" s="22"/>
    </row>
    <row r="49" spans="1:10" s="70" customFormat="1">
      <c r="A49" s="889"/>
      <c r="B49" s="889"/>
      <c r="C49" s="889"/>
      <c r="D49" s="889"/>
      <c r="E49" s="22"/>
      <c r="F49" s="22"/>
      <c r="G49" s="22"/>
      <c r="H49" s="22"/>
      <c r="I49" s="22"/>
    </row>
    <row r="50" spans="1:10" s="70" customFormat="1" ht="14.15" customHeight="1">
      <c r="A50" s="542"/>
      <c r="B50" s="542"/>
      <c r="C50" s="542"/>
      <c r="D50" s="542"/>
      <c r="E50" s="22"/>
      <c r="F50" s="22"/>
      <c r="G50" s="22"/>
      <c r="H50" s="22"/>
      <c r="I50" s="22"/>
    </row>
    <row r="51" spans="1:10" ht="13" customHeight="1">
      <c r="A51" s="120"/>
      <c r="B51" s="70"/>
      <c r="C51" s="296" t="s">
        <v>10</v>
      </c>
      <c r="D51" s="297" t="s">
        <v>10</v>
      </c>
      <c r="E51" s="22"/>
      <c r="F51" s="22"/>
      <c r="G51" s="22"/>
      <c r="H51" s="22"/>
      <c r="I51" s="22"/>
      <c r="J51" s="22"/>
    </row>
    <row r="52" spans="1:10" ht="14.5" customHeight="1">
      <c r="A52" s="902" t="s">
        <v>375</v>
      </c>
      <c r="B52" s="902"/>
      <c r="C52" s="365">
        <v>2021</v>
      </c>
      <c r="D52" s="366">
        <v>2020</v>
      </c>
      <c r="E52" s="22"/>
      <c r="F52" s="22"/>
      <c r="G52" s="22"/>
      <c r="H52" s="22"/>
      <c r="I52" s="22"/>
      <c r="J52" s="22"/>
    </row>
    <row r="53" spans="1:10" ht="15" customHeight="1">
      <c r="A53" s="133" t="s">
        <v>336</v>
      </c>
      <c r="B53" s="120"/>
      <c r="C53" s="641">
        <v>-483</v>
      </c>
      <c r="D53" s="267">
        <v>-703</v>
      </c>
      <c r="E53" s="22"/>
      <c r="F53" s="22"/>
      <c r="G53" s="22"/>
      <c r="H53" s="22"/>
      <c r="I53" s="22"/>
      <c r="J53" s="22"/>
    </row>
    <row r="54" spans="1:10" s="70" customFormat="1" ht="15" customHeight="1">
      <c r="A54" s="133" t="s">
        <v>877</v>
      </c>
      <c r="B54" s="225"/>
      <c r="C54" s="641">
        <v>-3018</v>
      </c>
      <c r="D54" s="267">
        <v>0</v>
      </c>
      <c r="E54" s="22"/>
      <c r="F54" s="22"/>
      <c r="G54" s="22"/>
      <c r="H54" s="22"/>
      <c r="I54" s="22"/>
      <c r="J54" s="22"/>
    </row>
    <row r="55" spans="1:10" ht="15" customHeight="1">
      <c r="A55" s="120" t="s">
        <v>413</v>
      </c>
      <c r="B55" s="120"/>
      <c r="C55" s="645">
        <v>95</v>
      </c>
      <c r="D55" s="266">
        <v>220</v>
      </c>
      <c r="E55" s="22"/>
      <c r="F55" s="22"/>
      <c r="G55" s="22"/>
      <c r="H55" s="22"/>
      <c r="I55" s="22"/>
      <c r="J55" s="22"/>
    </row>
    <row r="56" spans="1:10" ht="15" customHeight="1">
      <c r="A56" s="479" t="s">
        <v>736</v>
      </c>
      <c r="B56" s="364"/>
      <c r="C56" s="646">
        <f>SUM(C53:C55)</f>
        <v>-3406</v>
      </c>
      <c r="D56" s="386">
        <f>SUM(D53:D55)</f>
        <v>-483</v>
      </c>
      <c r="E56" s="22"/>
      <c r="F56" s="836"/>
      <c r="G56" s="22"/>
      <c r="H56" s="22"/>
      <c r="I56" s="22"/>
      <c r="J56" s="22"/>
    </row>
    <row r="57" spans="1:10" ht="14.5" customHeight="1">
      <c r="A57" s="120"/>
      <c r="B57" s="120"/>
      <c r="C57" s="297"/>
      <c r="D57" s="120"/>
      <c r="E57" s="22"/>
      <c r="F57" s="22"/>
      <c r="G57" s="22"/>
      <c r="H57" s="22"/>
      <c r="I57" s="22"/>
      <c r="J57" s="22"/>
    </row>
    <row r="58" spans="1:10" s="70" customFormat="1">
      <c r="A58" s="889" t="s">
        <v>968</v>
      </c>
      <c r="B58" s="889"/>
      <c r="C58" s="889"/>
      <c r="D58" s="889"/>
      <c r="E58" s="22"/>
      <c r="F58" s="22"/>
      <c r="G58" s="22"/>
      <c r="H58" s="22"/>
      <c r="I58" s="22"/>
      <c r="J58" s="22"/>
    </row>
    <row r="59" spans="1:10" s="70" customFormat="1" ht="14.5" customHeight="1">
      <c r="A59" s="889" t="s">
        <v>880</v>
      </c>
      <c r="B59" s="889"/>
      <c r="C59" s="889"/>
      <c r="D59" s="889"/>
      <c r="E59" s="22"/>
      <c r="F59" s="22"/>
      <c r="G59" s="22"/>
      <c r="H59" s="22"/>
      <c r="I59" s="22"/>
      <c r="J59" s="22"/>
    </row>
    <row r="60" spans="1:10" s="70" customFormat="1" ht="14.5" customHeight="1">
      <c r="A60" s="751"/>
      <c r="B60" s="751"/>
      <c r="C60" s="297"/>
      <c r="D60" s="751"/>
      <c r="E60" s="22"/>
      <c r="F60" s="22"/>
      <c r="G60" s="22"/>
      <c r="H60" s="22"/>
      <c r="I60" s="22"/>
      <c r="J60" s="22"/>
    </row>
    <row r="61" spans="1:10" s="70" customFormat="1" ht="15" customHeight="1">
      <c r="A61" s="436"/>
      <c r="B61" s="436"/>
      <c r="C61" s="296" t="s">
        <v>10</v>
      </c>
      <c r="D61" s="297" t="s">
        <v>10</v>
      </c>
      <c r="E61" s="22"/>
      <c r="F61" s="22"/>
      <c r="G61" s="22"/>
      <c r="H61" s="22"/>
      <c r="I61" s="22"/>
      <c r="J61" s="22"/>
    </row>
    <row r="62" spans="1:10" ht="17.25" customHeight="1">
      <c r="A62" s="363" t="s">
        <v>214</v>
      </c>
      <c r="B62" s="449"/>
      <c r="C62" s="308">
        <v>2021</v>
      </c>
      <c r="D62" s="298">
        <v>2020</v>
      </c>
      <c r="E62" s="22"/>
      <c r="F62" s="22"/>
      <c r="G62" s="22"/>
      <c r="H62" s="22"/>
      <c r="I62" s="22"/>
      <c r="J62" s="22"/>
    </row>
    <row r="63" spans="1:10">
      <c r="A63" s="133" t="s">
        <v>336</v>
      </c>
      <c r="B63" s="120"/>
      <c r="C63" s="707">
        <v>-7068</v>
      </c>
      <c r="D63" s="456">
        <v>-4712</v>
      </c>
      <c r="E63" s="22"/>
      <c r="F63" s="22"/>
      <c r="G63" s="22"/>
      <c r="H63" s="22"/>
      <c r="I63" s="22"/>
      <c r="J63" s="22"/>
    </row>
    <row r="64" spans="1:10">
      <c r="A64" s="436" t="s">
        <v>587</v>
      </c>
      <c r="B64" s="120"/>
      <c r="C64" s="641">
        <v>176</v>
      </c>
      <c r="D64" s="169">
        <v>-1490.1969875151101</v>
      </c>
      <c r="E64" s="22"/>
      <c r="F64" s="22"/>
      <c r="G64" s="22"/>
      <c r="H64" s="22"/>
      <c r="I64" s="22"/>
      <c r="J64" s="22"/>
    </row>
    <row r="65" spans="1:10" ht="28" customHeight="1">
      <c r="A65" s="874" t="s">
        <v>281</v>
      </c>
      <c r="B65" s="874"/>
      <c r="C65" s="641">
        <v>849</v>
      </c>
      <c r="D65" s="169">
        <v>-866</v>
      </c>
      <c r="E65" s="22"/>
      <c r="F65" s="22"/>
      <c r="G65" s="22"/>
      <c r="H65" s="22"/>
      <c r="I65" s="22"/>
      <c r="J65" s="22"/>
    </row>
    <row r="66" spans="1:10">
      <c r="A66" s="479" t="s">
        <v>335</v>
      </c>
      <c r="B66" s="364"/>
      <c r="C66" s="646">
        <f>SUM(C63:C65)</f>
        <v>-6043</v>
      </c>
      <c r="D66" s="386">
        <f>SUM(D63:D65)</f>
        <v>-7068.1969875151099</v>
      </c>
      <c r="E66" s="22"/>
      <c r="F66" s="22"/>
      <c r="G66" s="22"/>
      <c r="H66" s="22"/>
      <c r="I66" s="22"/>
    </row>
    <row r="67" spans="1:10" s="70" customFormat="1" ht="6" customHeight="1">
      <c r="A67" s="475"/>
      <c r="B67" s="434"/>
      <c r="C67" s="266"/>
      <c r="D67" s="266"/>
      <c r="E67" s="22"/>
      <c r="F67" s="22"/>
      <c r="G67" s="22"/>
      <c r="H67" s="22"/>
      <c r="I67" s="22"/>
    </row>
    <row r="68" spans="1:10" s="70" customFormat="1">
      <c r="A68" s="624"/>
      <c r="B68" s="434"/>
      <c r="C68" s="266"/>
      <c r="D68" s="266"/>
      <c r="E68" s="22"/>
      <c r="F68" s="22"/>
      <c r="G68" s="22"/>
      <c r="H68" s="22"/>
      <c r="I68" s="22"/>
    </row>
    <row r="69" spans="1:10" s="70" customFormat="1">
      <c r="A69" s="624"/>
      <c r="B69" s="749"/>
      <c r="C69" s="266"/>
      <c r="D69" s="266"/>
      <c r="E69" s="22"/>
      <c r="F69" s="22"/>
      <c r="G69" s="22"/>
      <c r="H69" s="22"/>
      <c r="I69" s="22"/>
    </row>
    <row r="70" spans="1:10" s="70" customFormat="1">
      <c r="A70" s="751"/>
      <c r="B70" s="751"/>
      <c r="C70" s="296" t="s">
        <v>10</v>
      </c>
      <c r="D70" s="297" t="s">
        <v>10</v>
      </c>
      <c r="E70" s="22"/>
      <c r="F70" s="22"/>
      <c r="G70" s="22"/>
      <c r="H70" s="22"/>
      <c r="I70" s="22"/>
    </row>
    <row r="71" spans="1:10" s="70" customFormat="1">
      <c r="A71" s="363" t="s">
        <v>699</v>
      </c>
      <c r="B71" s="449"/>
      <c r="C71" s="308">
        <v>2021</v>
      </c>
      <c r="D71" s="298">
        <v>2020</v>
      </c>
      <c r="E71" s="22"/>
      <c r="F71" s="22"/>
      <c r="G71" s="22"/>
      <c r="H71" s="22"/>
      <c r="I71" s="22"/>
    </row>
    <row r="72" spans="1:10" s="70" customFormat="1">
      <c r="A72" s="133" t="s">
        <v>336</v>
      </c>
      <c r="B72" s="751"/>
      <c r="C72" s="707">
        <v>250</v>
      </c>
      <c r="D72" s="456">
        <v>110</v>
      </c>
      <c r="E72" s="22"/>
      <c r="F72" s="836"/>
      <c r="G72" s="22"/>
      <c r="H72" s="22"/>
      <c r="I72" s="22"/>
    </row>
    <row r="73" spans="1:10" s="70" customFormat="1">
      <c r="A73" s="751" t="s">
        <v>700</v>
      </c>
      <c r="B73" s="751"/>
      <c r="C73" s="641"/>
      <c r="D73" s="267"/>
      <c r="E73" s="22"/>
      <c r="F73" s="22"/>
      <c r="G73" s="22"/>
      <c r="H73" s="22"/>
      <c r="I73" s="22"/>
    </row>
    <row r="74" spans="1:10" s="70" customFormat="1">
      <c r="A74" s="901" t="s">
        <v>701</v>
      </c>
      <c r="B74" s="901"/>
      <c r="C74" s="641">
        <v>147</v>
      </c>
      <c r="D74" s="267">
        <v>68</v>
      </c>
      <c r="E74" s="22"/>
      <c r="F74" s="22"/>
      <c r="G74" s="22"/>
      <c r="H74" s="22"/>
      <c r="I74" s="22"/>
    </row>
    <row r="75" spans="1:10" s="70" customFormat="1">
      <c r="A75" s="758" t="s">
        <v>702</v>
      </c>
      <c r="B75" s="750"/>
      <c r="C75" s="641">
        <v>276</v>
      </c>
      <c r="D75" s="267">
        <v>62</v>
      </c>
      <c r="E75" s="22"/>
      <c r="F75" s="22"/>
      <c r="G75" s="22"/>
      <c r="H75" s="22"/>
      <c r="I75" s="22"/>
    </row>
    <row r="76" spans="1:10" s="70" customFormat="1">
      <c r="A76" s="750" t="s">
        <v>586</v>
      </c>
      <c r="B76" s="750"/>
      <c r="C76" s="641">
        <v>-171</v>
      </c>
      <c r="D76" s="267">
        <v>10</v>
      </c>
      <c r="E76" s="22"/>
      <c r="F76" s="22"/>
      <c r="G76" s="22"/>
      <c r="H76" s="22"/>
      <c r="I76" s="22"/>
    </row>
    <row r="77" spans="1:10" s="70" customFormat="1">
      <c r="A77" s="479" t="s">
        <v>335</v>
      </c>
      <c r="B77" s="752"/>
      <c r="C77" s="648">
        <f>SUM(C72:C76)</f>
        <v>502</v>
      </c>
      <c r="D77" s="389">
        <f>SUM(D72:D76)</f>
        <v>250</v>
      </c>
      <c r="E77" s="22"/>
      <c r="F77" s="22"/>
      <c r="G77" s="22"/>
      <c r="H77" s="22"/>
      <c r="I77" s="22"/>
    </row>
    <row r="78" spans="1:10" s="70" customFormat="1">
      <c r="A78" s="624"/>
      <c r="B78" s="749"/>
      <c r="C78" s="266"/>
      <c r="D78" s="266"/>
      <c r="E78" s="22"/>
      <c r="F78" s="22"/>
      <c r="G78" s="22"/>
      <c r="H78" s="22"/>
      <c r="I78" s="22"/>
    </row>
    <row r="79" spans="1:10" s="70" customFormat="1" ht="16.5" customHeight="1">
      <c r="A79" s="146"/>
      <c r="B79" s="146"/>
      <c r="C79" s="293"/>
      <c r="D79" s="146"/>
      <c r="E79" s="22"/>
      <c r="F79" s="22"/>
      <c r="G79" s="22"/>
      <c r="H79" s="22"/>
      <c r="I79" s="22"/>
      <c r="J79" s="22"/>
    </row>
    <row r="80" spans="1:10" ht="15.65" customHeight="1">
      <c r="A80" s="164"/>
      <c r="B80" s="120"/>
      <c r="C80" s="296" t="s">
        <v>10</v>
      </c>
      <c r="D80" s="297" t="s">
        <v>10</v>
      </c>
      <c r="E80" s="22"/>
      <c r="F80" s="22"/>
      <c r="G80" s="22"/>
      <c r="H80" s="22"/>
      <c r="I80" s="22"/>
      <c r="J80" s="22"/>
    </row>
    <row r="81" spans="1:10" ht="17.25" customHeight="1">
      <c r="A81" s="363" t="s">
        <v>273</v>
      </c>
      <c r="B81" s="449"/>
      <c r="C81" s="365">
        <v>2021</v>
      </c>
      <c r="D81" s="366">
        <v>2020</v>
      </c>
      <c r="E81" s="41"/>
      <c r="F81" s="22"/>
      <c r="G81" s="22"/>
      <c r="H81" s="22"/>
      <c r="I81" s="22"/>
      <c r="J81" s="22"/>
    </row>
    <row r="82" spans="1:10" ht="15" customHeight="1">
      <c r="A82" s="133" t="s">
        <v>336</v>
      </c>
      <c r="B82" s="120"/>
      <c r="C82" s="710">
        <v>-931</v>
      </c>
      <c r="D82" s="180">
        <v>-1146</v>
      </c>
      <c r="E82" s="22"/>
      <c r="F82" s="836"/>
      <c r="G82" s="22"/>
      <c r="H82" s="22"/>
      <c r="I82" s="22"/>
      <c r="J82" s="22"/>
    </row>
    <row r="83" spans="1:10" ht="15" customHeight="1">
      <c r="A83" s="120" t="s">
        <v>215</v>
      </c>
      <c r="B83" s="120"/>
      <c r="C83" s="711">
        <v>1734</v>
      </c>
      <c r="D83" s="480">
        <v>215</v>
      </c>
      <c r="E83" s="22"/>
      <c r="F83" s="22"/>
      <c r="G83" s="22"/>
      <c r="H83" s="22"/>
      <c r="I83" s="22"/>
      <c r="J83" s="22"/>
    </row>
    <row r="84" spans="1:10" ht="15" customHeight="1">
      <c r="A84" s="479" t="s">
        <v>335</v>
      </c>
      <c r="B84" s="364"/>
      <c r="C84" s="711">
        <f>SUM(C82:C83)</f>
        <v>803</v>
      </c>
      <c r="D84" s="480">
        <f>SUM(D82:D83)</f>
        <v>-931</v>
      </c>
      <c r="E84" s="22"/>
      <c r="F84" s="22"/>
      <c r="G84" s="22"/>
      <c r="H84" s="22"/>
      <c r="I84" s="22"/>
      <c r="J84" s="22"/>
    </row>
    <row r="85" spans="1:10" ht="17.25" customHeight="1">
      <c r="A85" s="185"/>
      <c r="B85" s="120"/>
      <c r="C85" s="120"/>
      <c r="D85" s="120"/>
      <c r="E85" s="22"/>
      <c r="F85" s="22"/>
      <c r="G85" s="22"/>
      <c r="H85" s="22"/>
      <c r="I85" s="22"/>
      <c r="J85" s="22"/>
    </row>
    <row r="86" spans="1:10" ht="14.15" customHeight="1">
      <c r="A86" s="120"/>
      <c r="B86" s="120"/>
      <c r="E86" s="22"/>
      <c r="F86" s="22"/>
      <c r="G86" s="22"/>
      <c r="H86" s="22"/>
      <c r="I86" s="22"/>
    </row>
    <row r="87" spans="1:10" s="70" customFormat="1" ht="13" customHeight="1">
      <c r="A87" s="313"/>
      <c r="B87" s="313"/>
      <c r="C87" s="296" t="s">
        <v>10</v>
      </c>
      <c r="D87" s="297" t="s">
        <v>10</v>
      </c>
      <c r="E87" s="22"/>
      <c r="F87" s="22"/>
      <c r="G87" s="22"/>
      <c r="H87" s="22"/>
      <c r="I87" s="22"/>
    </row>
    <row r="88" spans="1:10" ht="14.5" customHeight="1">
      <c r="A88" s="363" t="s">
        <v>216</v>
      </c>
      <c r="B88" s="449"/>
      <c r="C88" s="296">
        <v>2021</v>
      </c>
      <c r="D88" s="297">
        <v>2020</v>
      </c>
      <c r="E88" s="22"/>
      <c r="F88" s="22"/>
      <c r="G88" s="22"/>
      <c r="H88" s="22"/>
      <c r="I88" s="22"/>
    </row>
    <row r="89" spans="1:10" ht="15" customHeight="1">
      <c r="A89" s="133" t="s">
        <v>336</v>
      </c>
      <c r="B89" s="120"/>
      <c r="C89" s="707">
        <v>-7674</v>
      </c>
      <c r="D89" s="456">
        <v>-5084</v>
      </c>
      <c r="E89" s="22"/>
      <c r="F89" s="836"/>
      <c r="G89" s="22"/>
      <c r="H89" s="22"/>
      <c r="I89" s="22"/>
    </row>
    <row r="90" spans="1:10" ht="15" customHeight="1">
      <c r="A90" s="120" t="s">
        <v>195</v>
      </c>
      <c r="B90" s="120"/>
      <c r="C90" s="641"/>
      <c r="D90" s="169"/>
      <c r="E90" s="22"/>
      <c r="F90" s="22"/>
      <c r="G90" s="22"/>
      <c r="H90" s="22"/>
      <c r="I90" s="22"/>
    </row>
    <row r="91" spans="1:10" ht="15" customHeight="1">
      <c r="A91" s="120" t="s">
        <v>278</v>
      </c>
      <c r="B91" s="120"/>
      <c r="C91" s="641">
        <v>1025</v>
      </c>
      <c r="D91" s="169">
        <v>-2356</v>
      </c>
      <c r="E91" s="22"/>
      <c r="F91" s="22"/>
      <c r="G91" s="22"/>
      <c r="H91" s="22"/>
      <c r="I91" s="22"/>
    </row>
    <row r="92" spans="1:10" ht="15" customHeight="1">
      <c r="A92" s="120" t="s">
        <v>279</v>
      </c>
      <c r="B92" s="120"/>
      <c r="C92" s="641">
        <v>3</v>
      </c>
      <c r="D92" s="169">
        <v>-22</v>
      </c>
      <c r="E92" s="22"/>
      <c r="F92" s="22"/>
      <c r="G92" s="22"/>
      <c r="H92" s="22"/>
      <c r="I92" s="22"/>
    </row>
    <row r="93" spans="1:10" ht="15" customHeight="1">
      <c r="A93" s="120" t="s">
        <v>280</v>
      </c>
      <c r="B93" s="120"/>
      <c r="C93" s="646">
        <v>149</v>
      </c>
      <c r="D93" s="386">
        <v>-212</v>
      </c>
      <c r="E93" s="22"/>
      <c r="F93" s="22"/>
      <c r="G93" s="22"/>
      <c r="H93" s="22"/>
      <c r="I93" s="22"/>
    </row>
    <row r="94" spans="1:10" ht="15" customHeight="1">
      <c r="A94" s="479" t="s">
        <v>335</v>
      </c>
      <c r="B94" s="580"/>
      <c r="C94" s="711">
        <f>SUM(C89:C93)</f>
        <v>-6497</v>
      </c>
      <c r="D94" s="386">
        <f>SUM(D89:D93)</f>
        <v>-7674</v>
      </c>
      <c r="E94" s="22"/>
      <c r="F94" s="22"/>
      <c r="G94" s="22"/>
      <c r="H94" s="22"/>
      <c r="I94" s="22"/>
    </row>
    <row r="95" spans="1:10" ht="6" customHeight="1">
      <c r="A95" s="100"/>
      <c r="B95" s="100"/>
      <c r="C95" s="100"/>
      <c r="D95" s="100"/>
      <c r="E95" s="22"/>
      <c r="F95" s="22"/>
      <c r="G95" s="22"/>
      <c r="H95" s="22"/>
      <c r="I95" s="22"/>
    </row>
    <row r="96" spans="1:10" ht="17.25" customHeight="1">
      <c r="A96" s="90"/>
      <c r="B96" s="5"/>
      <c r="C96" s="5"/>
      <c r="D96" s="5"/>
      <c r="E96" s="22"/>
      <c r="F96" s="22"/>
      <c r="G96" s="22"/>
      <c r="H96" s="22"/>
      <c r="I96" s="22"/>
    </row>
    <row r="97" spans="1:9" ht="17.25" customHeight="1">
      <c r="A97" s="70"/>
      <c r="B97" s="70"/>
      <c r="C97" s="70"/>
      <c r="D97" s="70"/>
      <c r="E97" s="22"/>
      <c r="F97" s="22"/>
      <c r="G97" s="22"/>
      <c r="H97" s="22"/>
      <c r="I97" s="22"/>
    </row>
    <row r="98" spans="1:9" ht="17.25" customHeight="1">
      <c r="A98" s="70"/>
      <c r="B98" s="70"/>
      <c r="C98" s="70"/>
      <c r="D98" s="70"/>
      <c r="E98" s="22"/>
      <c r="F98" s="22"/>
      <c r="G98" s="22"/>
      <c r="H98" s="22"/>
      <c r="I98" s="22"/>
    </row>
    <row r="99" spans="1:9" ht="17.25" customHeight="1">
      <c r="A99" s="70"/>
      <c r="B99" s="70"/>
      <c r="C99" s="70"/>
      <c r="D99" s="70"/>
      <c r="E99" s="22"/>
      <c r="F99" s="22"/>
      <c r="G99" s="22"/>
      <c r="H99" s="22"/>
      <c r="I99" s="22"/>
    </row>
    <row r="100" spans="1:9" ht="17.25" customHeight="1">
      <c r="A100" s="70"/>
      <c r="B100" s="70"/>
      <c r="C100" s="70"/>
      <c r="D100" s="70"/>
      <c r="E100" s="22"/>
      <c r="F100" s="22"/>
      <c r="G100" s="22"/>
      <c r="H100" s="22"/>
      <c r="I100" s="22"/>
    </row>
    <row r="101" spans="1:9" ht="17.25" customHeight="1">
      <c r="A101" s="70"/>
      <c r="B101" s="70"/>
      <c r="C101" s="70"/>
      <c r="D101" s="70"/>
      <c r="E101" s="22"/>
      <c r="F101" s="22"/>
      <c r="G101" s="22"/>
      <c r="H101" s="22"/>
      <c r="I101" s="22"/>
    </row>
    <row r="102" spans="1:9" ht="17.25" customHeight="1">
      <c r="A102" s="70"/>
      <c r="B102" s="70"/>
      <c r="C102" s="70"/>
      <c r="D102" s="70"/>
      <c r="E102" s="22"/>
      <c r="F102" s="22"/>
      <c r="G102" s="22"/>
      <c r="H102" s="22"/>
      <c r="I102" s="22"/>
    </row>
    <row r="103" spans="1:9" ht="17.25" customHeight="1">
      <c r="A103" s="70"/>
      <c r="B103" s="70"/>
      <c r="C103" s="70"/>
      <c r="D103" s="70"/>
      <c r="E103" s="22"/>
      <c r="F103" s="22"/>
      <c r="G103" s="22"/>
      <c r="H103" s="22"/>
      <c r="I103" s="22"/>
    </row>
    <row r="104" spans="1:9" ht="17.25" customHeight="1">
      <c r="A104" s="70"/>
      <c r="B104" s="70"/>
      <c r="C104" s="70"/>
      <c r="D104" s="70"/>
      <c r="E104" s="22"/>
      <c r="F104" s="22"/>
      <c r="G104" s="22"/>
      <c r="H104" s="22"/>
      <c r="I104" s="22"/>
    </row>
    <row r="105" spans="1:9" ht="17.25" customHeight="1">
      <c r="A105" s="70"/>
      <c r="B105" s="70"/>
      <c r="C105" s="70"/>
      <c r="D105" s="70"/>
      <c r="E105" s="22"/>
      <c r="F105" s="22"/>
      <c r="G105" s="22"/>
      <c r="H105" s="22"/>
      <c r="I105" s="22"/>
    </row>
    <row r="106" spans="1:9" ht="17.25" customHeight="1">
      <c r="A106" s="70"/>
      <c r="B106" s="70"/>
      <c r="C106" s="70"/>
      <c r="D106" s="70"/>
      <c r="E106" s="22"/>
      <c r="F106" s="22"/>
      <c r="G106" s="22"/>
      <c r="H106" s="22"/>
      <c r="I106" s="22"/>
    </row>
    <row r="107" spans="1:9" ht="17.25" customHeight="1">
      <c r="A107" s="70"/>
      <c r="B107" s="70"/>
      <c r="C107" s="70"/>
      <c r="D107" s="70"/>
      <c r="E107" s="22"/>
      <c r="F107" s="22"/>
      <c r="G107" s="22"/>
      <c r="H107" s="22"/>
      <c r="I107" s="22"/>
    </row>
    <row r="108" spans="1:9" ht="17.25" customHeight="1">
      <c r="A108" s="70"/>
      <c r="B108" s="70"/>
      <c r="C108" s="70"/>
      <c r="D108" s="70"/>
      <c r="E108" s="22"/>
      <c r="F108" s="22"/>
      <c r="G108" s="22"/>
      <c r="H108" s="22"/>
      <c r="I108" s="22"/>
    </row>
    <row r="109" spans="1:9" ht="17.25" customHeight="1">
      <c r="A109" s="70"/>
      <c r="B109" s="70"/>
      <c r="C109" s="70"/>
      <c r="D109" s="70"/>
      <c r="E109" s="22"/>
      <c r="F109" s="22"/>
      <c r="G109" s="22"/>
      <c r="H109" s="22"/>
      <c r="I109" s="22"/>
    </row>
    <row r="110" spans="1:9" ht="17.25" customHeight="1">
      <c r="A110" s="70"/>
      <c r="B110" s="70"/>
      <c r="C110" s="70"/>
      <c r="D110" s="70"/>
      <c r="E110" s="22"/>
      <c r="F110" s="22"/>
      <c r="G110" s="22"/>
      <c r="H110" s="22"/>
      <c r="I110" s="22"/>
    </row>
    <row r="111" spans="1:9" ht="17.25" customHeight="1">
      <c r="A111" s="70"/>
      <c r="B111" s="70"/>
      <c r="C111" s="70"/>
      <c r="D111" s="70"/>
      <c r="E111" s="22"/>
      <c r="F111" s="22"/>
      <c r="G111" s="22"/>
      <c r="H111" s="22"/>
      <c r="I111" s="22"/>
    </row>
    <row r="112" spans="1:9" ht="17.25" customHeight="1">
      <c r="A112" s="70"/>
      <c r="B112" s="70"/>
      <c r="C112" s="70"/>
      <c r="D112" s="70"/>
      <c r="E112" s="22"/>
      <c r="F112" s="22"/>
      <c r="G112" s="22"/>
      <c r="H112" s="22"/>
      <c r="I112" s="22"/>
    </row>
    <row r="113" spans="1:9" ht="17.25" customHeight="1">
      <c r="A113" s="70"/>
      <c r="B113" s="70"/>
      <c r="C113" s="70"/>
      <c r="D113" s="70"/>
      <c r="E113" s="22"/>
      <c r="F113" s="22"/>
      <c r="G113" s="22"/>
      <c r="H113" s="22"/>
      <c r="I113" s="22"/>
    </row>
    <row r="114" spans="1:9" ht="17.25" customHeight="1">
      <c r="A114" s="70"/>
      <c r="B114" s="70"/>
      <c r="C114" s="70"/>
      <c r="D114" s="70"/>
      <c r="E114" s="22"/>
      <c r="F114" s="22"/>
      <c r="G114" s="22"/>
      <c r="H114" s="22"/>
      <c r="I114" s="22"/>
    </row>
    <row r="115" spans="1:9" ht="17.25" customHeight="1">
      <c r="A115" s="70"/>
      <c r="B115" s="70"/>
      <c r="C115" s="70"/>
      <c r="D115" s="70"/>
      <c r="E115" s="22"/>
      <c r="F115" s="22"/>
      <c r="G115" s="22"/>
      <c r="H115" s="22"/>
      <c r="I115" s="22"/>
    </row>
    <row r="116" spans="1:9" ht="17.25" customHeight="1">
      <c r="A116" s="70"/>
      <c r="B116" s="70"/>
      <c r="C116" s="70"/>
      <c r="D116" s="70"/>
      <c r="E116" s="22"/>
      <c r="F116" s="22"/>
      <c r="G116" s="22"/>
      <c r="H116" s="22"/>
      <c r="I116" s="22"/>
    </row>
    <row r="117" spans="1:9" ht="17.25" customHeight="1">
      <c r="A117" s="70"/>
      <c r="B117" s="70"/>
      <c r="C117" s="70"/>
      <c r="D117" s="70"/>
      <c r="E117" s="22"/>
      <c r="F117" s="22"/>
      <c r="G117" s="22"/>
      <c r="H117" s="22"/>
      <c r="I117" s="22"/>
    </row>
    <row r="118" spans="1:9" ht="17.25" customHeight="1">
      <c r="A118" s="70"/>
      <c r="B118" s="70"/>
      <c r="C118" s="70"/>
      <c r="D118" s="70"/>
      <c r="E118" s="22"/>
      <c r="F118" s="22"/>
      <c r="G118" s="22"/>
      <c r="H118" s="22"/>
      <c r="I118" s="22"/>
    </row>
    <row r="119" spans="1:9" ht="17.25" customHeight="1">
      <c r="A119" s="70"/>
      <c r="B119" s="70"/>
      <c r="C119" s="70"/>
      <c r="D119" s="70"/>
      <c r="E119" s="22"/>
      <c r="F119" s="22"/>
      <c r="G119" s="22"/>
      <c r="H119" s="22"/>
      <c r="I119" s="22"/>
    </row>
    <row r="120" spans="1:9" ht="17.25" customHeight="1">
      <c r="A120" s="70"/>
      <c r="B120" s="70"/>
      <c r="C120" s="70"/>
      <c r="D120" s="70"/>
      <c r="E120" s="22"/>
      <c r="F120" s="22"/>
      <c r="G120" s="22"/>
      <c r="H120" s="22"/>
      <c r="I120" s="22"/>
    </row>
    <row r="121" spans="1:9" ht="17.25" customHeight="1">
      <c r="A121" s="70"/>
      <c r="B121" s="70"/>
      <c r="C121" s="70"/>
      <c r="D121" s="70"/>
      <c r="E121" s="22"/>
      <c r="F121" s="22"/>
      <c r="G121" s="22"/>
      <c r="H121" s="22"/>
      <c r="I121" s="22"/>
    </row>
    <row r="122" spans="1:9" ht="17.25" customHeight="1">
      <c r="A122" s="70"/>
      <c r="B122" s="70"/>
      <c r="C122" s="70"/>
      <c r="D122" s="70"/>
      <c r="E122" s="22"/>
      <c r="F122" s="22"/>
      <c r="G122" s="22"/>
      <c r="H122" s="22"/>
      <c r="I122" s="22"/>
    </row>
    <row r="123" spans="1:9" ht="17.25" customHeight="1">
      <c r="A123" s="70"/>
      <c r="B123" s="70"/>
      <c r="C123" s="70"/>
      <c r="D123" s="70"/>
      <c r="E123" s="22"/>
      <c r="F123" s="22"/>
      <c r="G123" s="22"/>
      <c r="H123" s="22"/>
      <c r="I123" s="22"/>
    </row>
    <row r="124" spans="1:9" ht="17.25" customHeight="1">
      <c r="A124" s="70"/>
      <c r="B124" s="70"/>
      <c r="C124" s="70"/>
      <c r="D124" s="70"/>
      <c r="E124" s="22"/>
      <c r="F124" s="22"/>
      <c r="G124" s="22"/>
      <c r="H124" s="22"/>
      <c r="I124" s="22"/>
    </row>
    <row r="125" spans="1:9" ht="17.25" customHeight="1">
      <c r="A125" s="70"/>
      <c r="B125" s="70"/>
      <c r="C125" s="70"/>
      <c r="D125" s="70"/>
      <c r="E125" s="22"/>
      <c r="F125" s="22"/>
      <c r="G125" s="22"/>
      <c r="H125" s="22"/>
      <c r="I125" s="22"/>
    </row>
    <row r="126" spans="1:9" ht="17.25" customHeight="1">
      <c r="A126" s="70"/>
      <c r="B126" s="70"/>
      <c r="C126" s="70"/>
      <c r="D126" s="70"/>
      <c r="E126" s="22"/>
      <c r="F126" s="22"/>
      <c r="G126" s="22"/>
      <c r="H126" s="22"/>
      <c r="I126" s="22"/>
    </row>
    <row r="127" spans="1:9" ht="17.25" customHeight="1">
      <c r="A127" s="70"/>
      <c r="B127" s="70"/>
      <c r="C127" s="70"/>
      <c r="D127" s="70"/>
      <c r="E127" s="22"/>
      <c r="F127" s="22"/>
      <c r="G127" s="22"/>
      <c r="H127" s="22"/>
      <c r="I127" s="22"/>
    </row>
    <row r="128" spans="1:9" ht="17.25" customHeight="1">
      <c r="A128" s="70"/>
      <c r="B128" s="70"/>
      <c r="C128" s="70"/>
      <c r="D128" s="70"/>
      <c r="E128" s="22"/>
      <c r="F128" s="22"/>
      <c r="G128" s="22"/>
      <c r="H128" s="22"/>
      <c r="I128" s="22"/>
    </row>
    <row r="129" spans="1:9" ht="17.25" customHeight="1">
      <c r="A129" s="70"/>
      <c r="B129" s="70"/>
      <c r="C129" s="70"/>
      <c r="D129" s="70"/>
      <c r="E129" s="22"/>
      <c r="F129" s="22"/>
      <c r="G129" s="22"/>
      <c r="H129" s="22"/>
      <c r="I129" s="22"/>
    </row>
    <row r="130" spans="1:9" ht="17.25" customHeight="1">
      <c r="A130" s="70"/>
      <c r="B130" s="70"/>
      <c r="C130" s="70"/>
      <c r="D130" s="70"/>
      <c r="E130" s="22"/>
      <c r="F130" s="22"/>
      <c r="G130" s="22"/>
      <c r="H130" s="22"/>
      <c r="I130" s="22"/>
    </row>
    <row r="131" spans="1:9" ht="17.25" customHeight="1">
      <c r="A131" s="70"/>
      <c r="B131" s="70"/>
      <c r="C131" s="70"/>
      <c r="D131" s="70"/>
      <c r="E131" s="22"/>
      <c r="F131" s="22"/>
      <c r="G131" s="22"/>
      <c r="H131" s="22"/>
      <c r="I131" s="22"/>
    </row>
    <row r="132" spans="1:9" ht="17.25" customHeight="1">
      <c r="A132" s="70"/>
      <c r="B132" s="70"/>
      <c r="C132" s="70"/>
      <c r="D132" s="70"/>
      <c r="E132" s="22"/>
      <c r="F132" s="22"/>
      <c r="G132" s="22"/>
      <c r="H132" s="22"/>
      <c r="I132" s="22"/>
    </row>
    <row r="133" spans="1:9" ht="17.25" customHeight="1">
      <c r="A133" s="70"/>
      <c r="B133" s="70"/>
      <c r="C133" s="70"/>
      <c r="D133" s="70"/>
      <c r="E133" s="22"/>
      <c r="F133" s="22"/>
      <c r="G133" s="22"/>
      <c r="H133" s="22"/>
      <c r="I133" s="22"/>
    </row>
    <row r="134" spans="1:9" ht="17.25" customHeight="1">
      <c r="A134" s="70"/>
      <c r="B134" s="70"/>
      <c r="C134" s="70"/>
      <c r="D134" s="70"/>
      <c r="E134" s="22"/>
      <c r="F134" s="22"/>
      <c r="G134" s="22"/>
      <c r="H134" s="22"/>
      <c r="I134" s="22"/>
    </row>
    <row r="135" spans="1:9" ht="17.25" customHeight="1">
      <c r="A135" s="70"/>
      <c r="B135" s="70"/>
      <c r="C135" s="70"/>
      <c r="D135" s="70"/>
      <c r="E135" s="22"/>
      <c r="F135" s="22"/>
      <c r="G135" s="22"/>
      <c r="H135" s="22"/>
      <c r="I135" s="22"/>
    </row>
    <row r="136" spans="1:9" ht="17.25" customHeight="1">
      <c r="A136" s="70"/>
      <c r="B136" s="70"/>
      <c r="C136" s="70"/>
      <c r="D136" s="70"/>
      <c r="E136" s="22"/>
      <c r="F136" s="22"/>
      <c r="G136" s="22"/>
      <c r="H136" s="22"/>
      <c r="I136" s="22"/>
    </row>
    <row r="137" spans="1:9" ht="17.25" customHeight="1">
      <c r="A137" s="70"/>
      <c r="B137" s="70"/>
      <c r="C137" s="70"/>
      <c r="D137" s="70"/>
      <c r="E137" s="22"/>
      <c r="F137" s="22"/>
      <c r="G137" s="22"/>
      <c r="H137" s="22"/>
      <c r="I137" s="22"/>
    </row>
    <row r="138" spans="1:9" ht="17.25" customHeight="1">
      <c r="A138" s="70"/>
      <c r="B138" s="70"/>
      <c r="C138" s="70"/>
      <c r="D138" s="70"/>
      <c r="E138" s="22"/>
      <c r="F138" s="22"/>
      <c r="G138" s="22"/>
      <c r="H138" s="22"/>
      <c r="I138" s="22"/>
    </row>
    <row r="139" spans="1:9" ht="17.25" customHeight="1">
      <c r="A139" s="70"/>
      <c r="B139" s="70"/>
      <c r="C139" s="70"/>
      <c r="D139" s="70"/>
      <c r="E139" s="22"/>
      <c r="F139" s="22"/>
      <c r="G139" s="22"/>
      <c r="H139" s="22"/>
      <c r="I139" s="22"/>
    </row>
    <row r="140" spans="1:9" ht="17.25" customHeight="1">
      <c r="A140" s="70"/>
      <c r="B140" s="70"/>
      <c r="C140" s="70"/>
      <c r="D140" s="70"/>
      <c r="E140" s="22"/>
      <c r="F140" s="22"/>
      <c r="G140" s="22"/>
      <c r="H140" s="22"/>
      <c r="I140" s="22"/>
    </row>
    <row r="141" spans="1:9" ht="17.25" customHeight="1">
      <c r="A141" s="70"/>
      <c r="B141" s="70"/>
      <c r="C141" s="70"/>
      <c r="D141" s="70"/>
      <c r="E141" s="22"/>
      <c r="F141" s="22"/>
      <c r="G141" s="22"/>
      <c r="H141" s="22"/>
      <c r="I141" s="22"/>
    </row>
    <row r="142" spans="1:9" ht="17.25" customHeight="1">
      <c r="A142" s="70"/>
      <c r="B142" s="70"/>
      <c r="C142" s="70"/>
      <c r="D142" s="70"/>
      <c r="E142" s="22"/>
      <c r="F142" s="22"/>
      <c r="G142" s="22"/>
      <c r="H142" s="22"/>
      <c r="I142" s="22"/>
    </row>
    <row r="143" spans="1:9" ht="17.25" customHeight="1">
      <c r="A143" s="70"/>
      <c r="B143" s="70"/>
      <c r="C143" s="70"/>
      <c r="D143" s="70"/>
      <c r="E143" s="22"/>
      <c r="F143" s="22"/>
      <c r="G143" s="22"/>
      <c r="H143" s="22"/>
      <c r="I143" s="22"/>
    </row>
    <row r="144" spans="1:9" ht="17.25" customHeight="1">
      <c r="A144" s="70"/>
      <c r="B144" s="70"/>
      <c r="C144" s="70"/>
      <c r="D144" s="70"/>
      <c r="E144" s="22"/>
      <c r="F144" s="22"/>
      <c r="G144" s="22"/>
      <c r="H144" s="22"/>
      <c r="I144" s="22"/>
    </row>
    <row r="145" spans="1:9" ht="17.25" customHeight="1">
      <c r="A145" s="70"/>
      <c r="B145" s="70"/>
      <c r="C145" s="70"/>
      <c r="D145" s="70"/>
      <c r="E145" s="22"/>
      <c r="F145" s="22"/>
      <c r="G145" s="22"/>
      <c r="H145" s="22"/>
      <c r="I145" s="22"/>
    </row>
    <row r="146" spans="1:9" ht="17.25" customHeight="1">
      <c r="A146" s="70"/>
      <c r="B146" s="70"/>
      <c r="C146" s="70"/>
      <c r="D146" s="70"/>
      <c r="E146" s="22"/>
      <c r="F146" s="22"/>
      <c r="G146" s="22"/>
      <c r="H146" s="22"/>
      <c r="I146" s="22"/>
    </row>
    <row r="147" spans="1:9" ht="17.25" customHeight="1">
      <c r="A147" s="70"/>
      <c r="B147" s="70"/>
      <c r="C147" s="70"/>
      <c r="D147" s="70"/>
      <c r="E147" s="22"/>
      <c r="F147" s="22"/>
      <c r="G147" s="22"/>
      <c r="H147" s="22"/>
      <c r="I147" s="22"/>
    </row>
    <row r="148" spans="1:9" ht="17.25" customHeight="1">
      <c r="A148" s="70"/>
      <c r="B148" s="70"/>
      <c r="C148" s="70"/>
      <c r="D148" s="70"/>
      <c r="E148" s="22"/>
      <c r="F148" s="22"/>
      <c r="G148" s="22"/>
      <c r="H148" s="22"/>
      <c r="I148" s="22"/>
    </row>
    <row r="149" spans="1:9" ht="17.25" customHeight="1">
      <c r="A149" s="70"/>
      <c r="B149" s="70"/>
      <c r="C149" s="70"/>
      <c r="D149" s="70"/>
      <c r="E149" s="22"/>
      <c r="F149" s="22"/>
      <c r="G149" s="22"/>
      <c r="H149" s="22"/>
      <c r="I149" s="22"/>
    </row>
    <row r="150" spans="1:9" ht="17.25" customHeight="1">
      <c r="A150" s="70"/>
      <c r="B150" s="70"/>
      <c r="C150" s="70"/>
      <c r="D150" s="70"/>
      <c r="E150" s="22"/>
      <c r="F150" s="22"/>
      <c r="G150" s="22"/>
      <c r="H150" s="22"/>
      <c r="I150" s="22"/>
    </row>
    <row r="151" spans="1:9" ht="17.25" customHeight="1">
      <c r="A151" s="70"/>
      <c r="B151" s="70"/>
      <c r="C151" s="70"/>
      <c r="D151" s="70"/>
      <c r="E151" s="22"/>
      <c r="F151" s="22"/>
      <c r="G151" s="22"/>
      <c r="H151" s="22"/>
      <c r="I151" s="22"/>
    </row>
    <row r="152" spans="1:9" ht="17.25" customHeight="1">
      <c r="A152" s="70"/>
      <c r="B152" s="70"/>
      <c r="C152" s="70"/>
      <c r="D152" s="70"/>
      <c r="E152" s="22"/>
      <c r="F152" s="22"/>
      <c r="G152" s="22"/>
      <c r="H152" s="22"/>
      <c r="I152" s="22"/>
    </row>
    <row r="153" spans="1:9" ht="17.25" customHeight="1">
      <c r="A153" s="70"/>
      <c r="B153" s="70"/>
      <c r="C153" s="70"/>
      <c r="D153" s="70"/>
      <c r="E153" s="22"/>
      <c r="F153" s="22"/>
      <c r="G153" s="22"/>
      <c r="H153" s="22"/>
      <c r="I153" s="22"/>
    </row>
    <row r="154" spans="1:9" ht="17.25" customHeight="1">
      <c r="A154" s="70"/>
      <c r="B154" s="70"/>
      <c r="C154" s="70"/>
      <c r="D154" s="70"/>
      <c r="E154" s="22"/>
      <c r="F154" s="22"/>
      <c r="G154" s="22"/>
      <c r="H154" s="22"/>
      <c r="I154" s="22"/>
    </row>
    <row r="155" spans="1:9" ht="17.25" customHeight="1">
      <c r="A155" s="70"/>
      <c r="B155" s="70"/>
      <c r="C155" s="70"/>
      <c r="D155" s="70"/>
      <c r="E155" s="22"/>
      <c r="F155" s="22"/>
      <c r="G155" s="22"/>
      <c r="H155" s="22"/>
      <c r="I155" s="22"/>
    </row>
    <row r="156" spans="1:9" ht="17.25" customHeight="1">
      <c r="A156" s="70"/>
      <c r="B156" s="70"/>
      <c r="C156" s="70"/>
      <c r="D156" s="70"/>
      <c r="E156" s="22"/>
      <c r="F156" s="22"/>
      <c r="G156" s="22"/>
      <c r="H156" s="22"/>
      <c r="I156" s="22"/>
    </row>
    <row r="157" spans="1:9" ht="17.25" customHeight="1">
      <c r="A157" s="70"/>
      <c r="B157" s="70"/>
      <c r="C157" s="70"/>
      <c r="D157" s="70"/>
      <c r="E157" s="22"/>
      <c r="F157" s="22"/>
      <c r="G157" s="22"/>
      <c r="H157" s="22"/>
      <c r="I157" s="22"/>
    </row>
    <row r="158" spans="1:9" ht="17.25" customHeight="1">
      <c r="A158" s="70"/>
      <c r="B158" s="70"/>
      <c r="C158" s="70"/>
      <c r="D158" s="70"/>
      <c r="E158" s="22"/>
      <c r="F158" s="22"/>
      <c r="G158" s="22"/>
      <c r="H158" s="22"/>
      <c r="I158" s="22"/>
    </row>
    <row r="159" spans="1:9" ht="17.25" customHeight="1">
      <c r="A159" s="70"/>
      <c r="B159" s="70"/>
      <c r="C159" s="70"/>
      <c r="D159" s="70"/>
      <c r="E159" s="22"/>
      <c r="F159" s="22"/>
      <c r="G159" s="22"/>
      <c r="H159" s="22"/>
      <c r="I159" s="22"/>
    </row>
    <row r="160" spans="1:9" ht="17.25" customHeight="1">
      <c r="A160" s="70"/>
      <c r="B160" s="70"/>
      <c r="C160" s="70"/>
      <c r="D160" s="70"/>
      <c r="E160" s="22"/>
      <c r="F160" s="22"/>
      <c r="G160" s="22"/>
      <c r="H160" s="22"/>
      <c r="I160" s="22"/>
    </row>
    <row r="161" spans="1:9" ht="17.25" customHeight="1">
      <c r="A161" s="70"/>
      <c r="B161" s="70"/>
      <c r="C161" s="70"/>
      <c r="D161" s="70"/>
      <c r="E161" s="22"/>
      <c r="F161" s="22"/>
      <c r="G161" s="22"/>
      <c r="H161" s="22"/>
      <c r="I161" s="22"/>
    </row>
    <row r="162" spans="1:9" ht="17.25" customHeight="1">
      <c r="A162" s="70"/>
      <c r="B162" s="70"/>
      <c r="C162" s="70"/>
      <c r="D162" s="70"/>
      <c r="E162" s="22"/>
      <c r="F162" s="22"/>
      <c r="G162" s="22"/>
      <c r="H162" s="22"/>
      <c r="I162" s="22"/>
    </row>
    <row r="163" spans="1:9" ht="17.25" customHeight="1">
      <c r="A163" s="70"/>
      <c r="B163" s="70"/>
      <c r="C163" s="70"/>
      <c r="D163" s="70"/>
      <c r="E163" s="22"/>
      <c r="F163" s="22"/>
      <c r="G163" s="22"/>
      <c r="H163" s="22"/>
      <c r="I163" s="22"/>
    </row>
    <row r="164" spans="1:9" ht="17.25" customHeight="1">
      <c r="A164" s="70"/>
      <c r="B164" s="70"/>
      <c r="C164" s="70"/>
      <c r="D164" s="70"/>
      <c r="E164" s="22"/>
      <c r="F164" s="22"/>
      <c r="G164" s="22"/>
      <c r="H164" s="22"/>
      <c r="I164" s="22"/>
    </row>
    <row r="165" spans="1:9" ht="17.25" customHeight="1">
      <c r="A165" s="70"/>
      <c r="B165" s="70"/>
      <c r="C165" s="70"/>
      <c r="D165" s="70"/>
      <c r="E165" s="22"/>
      <c r="F165" s="22"/>
      <c r="G165" s="22"/>
      <c r="H165" s="22"/>
      <c r="I165" s="22"/>
    </row>
    <row r="166" spans="1:9" ht="17.25" customHeight="1">
      <c r="A166" s="70"/>
      <c r="B166" s="70"/>
      <c r="C166" s="70"/>
      <c r="D166" s="70"/>
      <c r="E166" s="22"/>
      <c r="F166" s="22"/>
      <c r="G166" s="22"/>
      <c r="H166" s="22"/>
      <c r="I166" s="22"/>
    </row>
    <row r="167" spans="1:9" ht="17.25" customHeight="1">
      <c r="A167" s="70"/>
      <c r="B167" s="70"/>
      <c r="C167" s="70"/>
      <c r="D167" s="70"/>
      <c r="E167" s="22"/>
      <c r="F167" s="22"/>
      <c r="G167" s="22"/>
      <c r="H167" s="22"/>
      <c r="I167" s="22"/>
    </row>
    <row r="168" spans="1:9" ht="17.25" customHeight="1">
      <c r="A168" s="70"/>
      <c r="B168" s="70"/>
      <c r="C168" s="70"/>
      <c r="D168" s="70"/>
      <c r="E168" s="22"/>
      <c r="F168" s="22"/>
      <c r="G168" s="22"/>
      <c r="H168" s="22"/>
      <c r="I168" s="22"/>
    </row>
    <row r="169" spans="1:9" ht="17.25" customHeight="1">
      <c r="A169" s="70"/>
      <c r="B169" s="70"/>
      <c r="C169" s="70"/>
      <c r="D169" s="70"/>
      <c r="E169" s="22"/>
      <c r="F169" s="22"/>
      <c r="G169" s="22"/>
      <c r="H169" s="22"/>
      <c r="I169" s="22"/>
    </row>
    <row r="170" spans="1:9" ht="17.25" customHeight="1">
      <c r="A170" s="70"/>
      <c r="B170" s="70"/>
      <c r="C170" s="70"/>
      <c r="D170" s="70"/>
      <c r="E170" s="22"/>
      <c r="F170" s="22"/>
      <c r="G170" s="22"/>
      <c r="H170" s="22"/>
      <c r="I170" s="22"/>
    </row>
    <row r="171" spans="1:9" ht="17.25" customHeight="1">
      <c r="A171" s="70"/>
      <c r="B171" s="70"/>
      <c r="C171" s="70"/>
      <c r="D171" s="70"/>
      <c r="E171" s="22"/>
      <c r="F171" s="22"/>
      <c r="G171" s="22"/>
      <c r="H171" s="22"/>
      <c r="I171" s="22"/>
    </row>
    <row r="172" spans="1:9" ht="17.25" customHeight="1">
      <c r="A172" s="70"/>
      <c r="B172" s="70"/>
      <c r="C172" s="70"/>
      <c r="D172" s="70"/>
      <c r="E172" s="22"/>
      <c r="F172" s="22"/>
      <c r="G172" s="22"/>
      <c r="H172" s="22"/>
      <c r="I172" s="22"/>
    </row>
    <row r="173" spans="1:9" ht="17.25" customHeight="1">
      <c r="A173" s="70"/>
      <c r="B173" s="70"/>
      <c r="C173" s="70"/>
      <c r="D173" s="70"/>
      <c r="E173" s="22"/>
      <c r="F173" s="22"/>
      <c r="G173" s="22"/>
      <c r="H173" s="22"/>
      <c r="I173" s="22"/>
    </row>
    <row r="174" spans="1:9" ht="17.25" customHeight="1">
      <c r="A174" s="70"/>
      <c r="B174" s="70"/>
      <c r="C174" s="70"/>
      <c r="D174" s="70"/>
      <c r="E174" s="22"/>
      <c r="F174" s="22"/>
      <c r="G174" s="22"/>
      <c r="H174" s="22"/>
      <c r="I174" s="22"/>
    </row>
    <row r="175" spans="1:9" ht="17.25" customHeight="1">
      <c r="A175" s="70"/>
      <c r="B175" s="70"/>
      <c r="C175" s="70"/>
      <c r="D175" s="70"/>
      <c r="E175" s="22"/>
      <c r="F175" s="22"/>
      <c r="G175" s="22"/>
      <c r="H175" s="22"/>
      <c r="I175" s="22"/>
    </row>
    <row r="176" spans="1:9" ht="17.25" customHeight="1">
      <c r="A176" s="70"/>
      <c r="B176" s="70"/>
      <c r="C176" s="70"/>
      <c r="D176" s="70"/>
      <c r="E176" s="22"/>
      <c r="F176" s="22"/>
      <c r="G176" s="22"/>
      <c r="H176" s="22"/>
      <c r="I176" s="22"/>
    </row>
    <row r="177" spans="1:9" ht="17.25" customHeight="1">
      <c r="A177" s="70"/>
      <c r="B177" s="70"/>
      <c r="C177" s="70"/>
      <c r="D177" s="70"/>
      <c r="E177" s="22"/>
      <c r="F177" s="22"/>
      <c r="G177" s="22"/>
      <c r="H177" s="22"/>
      <c r="I177" s="22"/>
    </row>
    <row r="178" spans="1:9" ht="17.25" customHeight="1">
      <c r="A178" s="70"/>
      <c r="B178" s="70"/>
      <c r="C178" s="70"/>
      <c r="D178" s="70"/>
      <c r="E178" s="22"/>
      <c r="F178" s="22"/>
      <c r="G178" s="22"/>
      <c r="H178" s="22"/>
      <c r="I178" s="22"/>
    </row>
    <row r="179" spans="1:9" ht="17.25" customHeight="1">
      <c r="A179" s="70"/>
      <c r="B179" s="70"/>
      <c r="C179" s="70"/>
      <c r="D179" s="70"/>
      <c r="E179" s="22"/>
      <c r="F179" s="22"/>
      <c r="G179" s="22"/>
      <c r="H179" s="22"/>
      <c r="I179" s="22"/>
    </row>
    <row r="180" spans="1:9" ht="17.25" customHeight="1">
      <c r="A180" s="70"/>
      <c r="B180" s="70"/>
      <c r="C180" s="70"/>
      <c r="D180" s="70"/>
      <c r="E180" s="22"/>
      <c r="F180" s="22"/>
      <c r="G180" s="22"/>
      <c r="H180" s="22"/>
      <c r="I180" s="22"/>
    </row>
    <row r="181" spans="1:9" ht="17.25" customHeight="1">
      <c r="A181" s="70"/>
      <c r="B181" s="70"/>
      <c r="C181" s="70"/>
      <c r="D181" s="70"/>
      <c r="E181" s="22"/>
      <c r="F181" s="22"/>
      <c r="G181" s="22"/>
      <c r="H181" s="22"/>
      <c r="I181" s="22"/>
    </row>
    <row r="182" spans="1:9" ht="17.25" customHeight="1">
      <c r="A182" s="70"/>
      <c r="B182" s="70"/>
      <c r="C182" s="70"/>
      <c r="D182" s="70"/>
      <c r="E182" s="22"/>
      <c r="F182" s="22"/>
      <c r="G182" s="22"/>
      <c r="H182" s="22"/>
      <c r="I182" s="22"/>
    </row>
    <row r="183" spans="1:9" ht="17.25" customHeight="1">
      <c r="A183" s="70"/>
      <c r="B183" s="70"/>
      <c r="C183" s="70"/>
      <c r="D183" s="70"/>
      <c r="E183" s="22"/>
      <c r="F183" s="22"/>
      <c r="G183" s="22"/>
      <c r="H183" s="22"/>
      <c r="I183" s="22"/>
    </row>
    <row r="184" spans="1:9" ht="17.25" customHeight="1">
      <c r="A184" s="70"/>
      <c r="B184" s="70"/>
      <c r="C184" s="70"/>
      <c r="D184" s="70"/>
      <c r="E184" s="22"/>
      <c r="F184" s="22"/>
      <c r="G184" s="22"/>
      <c r="H184" s="22"/>
      <c r="I184" s="22"/>
    </row>
    <row r="185" spans="1:9" ht="17.25" customHeight="1">
      <c r="A185" s="70"/>
      <c r="B185" s="70"/>
      <c r="C185" s="70"/>
      <c r="D185" s="70"/>
      <c r="E185" s="22"/>
      <c r="F185" s="22"/>
      <c r="G185" s="22"/>
      <c r="H185" s="22"/>
      <c r="I185" s="22"/>
    </row>
    <row r="186" spans="1:9" ht="17.25" customHeight="1">
      <c r="A186" s="70"/>
      <c r="B186" s="70"/>
      <c r="C186" s="70"/>
      <c r="D186" s="70"/>
      <c r="E186" s="22"/>
      <c r="F186" s="22"/>
      <c r="G186" s="22"/>
      <c r="H186" s="22"/>
      <c r="I186" s="22"/>
    </row>
    <row r="187" spans="1:9" ht="17.25" customHeight="1">
      <c r="A187" s="70"/>
      <c r="B187" s="70"/>
      <c r="C187" s="70"/>
      <c r="D187" s="70"/>
      <c r="E187" s="22"/>
      <c r="F187" s="22"/>
      <c r="G187" s="22"/>
      <c r="H187" s="22"/>
      <c r="I187" s="22"/>
    </row>
    <row r="188" spans="1:9" ht="17.25" customHeight="1">
      <c r="A188" s="70"/>
      <c r="B188" s="70"/>
      <c r="C188" s="70"/>
      <c r="D188" s="70"/>
      <c r="E188" s="22"/>
      <c r="F188" s="22"/>
      <c r="G188" s="22"/>
      <c r="H188" s="22"/>
      <c r="I188" s="22"/>
    </row>
    <row r="189" spans="1:9" ht="17.25" customHeight="1">
      <c r="A189" s="70"/>
      <c r="B189" s="70"/>
      <c r="C189" s="70"/>
      <c r="D189" s="70"/>
      <c r="E189" s="22"/>
      <c r="F189" s="22"/>
      <c r="G189" s="22"/>
      <c r="H189" s="22"/>
      <c r="I189" s="22"/>
    </row>
    <row r="190" spans="1:9" ht="17.25" customHeight="1">
      <c r="A190" s="70"/>
      <c r="B190" s="70"/>
      <c r="C190" s="70"/>
      <c r="D190" s="70"/>
      <c r="E190" s="22"/>
      <c r="F190" s="22"/>
      <c r="G190" s="22"/>
      <c r="H190" s="22"/>
      <c r="I190" s="22"/>
    </row>
    <row r="191" spans="1:9" ht="17.25" customHeight="1">
      <c r="A191" s="70"/>
      <c r="B191" s="70"/>
      <c r="C191" s="70"/>
      <c r="D191" s="70"/>
      <c r="E191" s="22"/>
      <c r="F191" s="22"/>
      <c r="G191" s="22"/>
      <c r="H191" s="22"/>
      <c r="I191" s="22"/>
    </row>
    <row r="192" spans="1:9" ht="17.25" customHeight="1">
      <c r="E192" s="22"/>
      <c r="F192" s="22"/>
      <c r="G192" s="22"/>
      <c r="H192" s="22"/>
      <c r="I192" s="22"/>
    </row>
    <row r="193" spans="5:9" ht="17.25" customHeight="1">
      <c r="E193" s="22"/>
      <c r="F193" s="22"/>
      <c r="G193" s="22"/>
      <c r="H193" s="22"/>
      <c r="I193" s="22"/>
    </row>
    <row r="194" spans="5:9" ht="17.25" customHeight="1">
      <c r="E194" s="22"/>
      <c r="F194" s="22"/>
      <c r="G194" s="22"/>
      <c r="H194" s="22"/>
      <c r="I194" s="22"/>
    </row>
    <row r="195" spans="5:9" ht="17.25" customHeight="1">
      <c r="E195" s="22"/>
      <c r="F195" s="22"/>
      <c r="G195" s="22"/>
      <c r="H195" s="22"/>
      <c r="I195" s="22"/>
    </row>
    <row r="196" spans="5:9" ht="17.25" customHeight="1">
      <c r="E196" s="22"/>
      <c r="F196" s="22"/>
      <c r="G196" s="22"/>
      <c r="H196" s="22"/>
      <c r="I196" s="22"/>
    </row>
    <row r="197" spans="5:9" ht="17.25" customHeight="1">
      <c r="E197" s="22"/>
      <c r="F197" s="22"/>
      <c r="G197" s="22"/>
      <c r="H197" s="22"/>
      <c r="I197" s="22"/>
    </row>
    <row r="198" spans="5:9" ht="17.25" customHeight="1">
      <c r="E198" s="22"/>
      <c r="F198" s="22"/>
      <c r="G198" s="22"/>
      <c r="H198" s="22"/>
      <c r="I198" s="22"/>
    </row>
    <row r="199" spans="5:9" ht="17.25" customHeight="1">
      <c r="E199" s="22"/>
      <c r="F199" s="22"/>
      <c r="G199" s="22"/>
      <c r="H199" s="22"/>
      <c r="I199" s="22"/>
    </row>
    <row r="200" spans="5:9" ht="17.25" customHeight="1">
      <c r="E200" s="22"/>
      <c r="F200" s="22"/>
      <c r="G200" s="22"/>
      <c r="H200" s="22"/>
      <c r="I200" s="22"/>
    </row>
    <row r="201" spans="5:9" ht="17.25" customHeight="1">
      <c r="E201" s="22"/>
      <c r="F201" s="22"/>
      <c r="G201" s="22"/>
      <c r="H201" s="22"/>
      <c r="I201" s="22"/>
    </row>
    <row r="202" spans="5:9" ht="17.25" customHeight="1">
      <c r="E202" s="22"/>
      <c r="F202" s="22"/>
      <c r="G202" s="22"/>
      <c r="H202" s="22"/>
      <c r="I202" s="22"/>
    </row>
    <row r="203" spans="5:9" ht="17.25" customHeight="1">
      <c r="E203" s="22"/>
      <c r="F203" s="22"/>
      <c r="G203" s="22"/>
      <c r="H203" s="22"/>
      <c r="I203" s="22"/>
    </row>
    <row r="204" spans="5:9" ht="17.25" customHeight="1">
      <c r="E204" s="22"/>
      <c r="F204" s="22"/>
      <c r="G204" s="22"/>
      <c r="H204" s="22"/>
      <c r="I204" s="22"/>
    </row>
    <row r="205" spans="5:9" ht="17.25" customHeight="1">
      <c r="E205" s="22"/>
      <c r="F205" s="22"/>
      <c r="G205" s="22"/>
      <c r="H205" s="22"/>
      <c r="I205" s="22"/>
    </row>
    <row r="206" spans="5:9" ht="17.25" customHeight="1">
      <c r="E206" s="22"/>
      <c r="F206" s="22"/>
      <c r="G206" s="22"/>
      <c r="H206" s="22"/>
      <c r="I206" s="22"/>
    </row>
    <row r="207" spans="5:9" ht="17.25" customHeight="1">
      <c r="E207" s="22"/>
      <c r="F207" s="22"/>
      <c r="G207" s="22"/>
      <c r="H207" s="22"/>
      <c r="I207" s="22"/>
    </row>
    <row r="208" spans="5:9" ht="17.25" customHeight="1">
      <c r="E208" s="22"/>
      <c r="F208" s="22"/>
      <c r="G208" s="22"/>
      <c r="H208" s="22"/>
      <c r="I208" s="22"/>
    </row>
    <row r="209" spans="5:9" ht="17.25" customHeight="1">
      <c r="E209" s="22"/>
      <c r="F209" s="22"/>
      <c r="G209" s="22"/>
      <c r="H209" s="22"/>
      <c r="I209" s="22"/>
    </row>
    <row r="210" spans="5:9" ht="17.25" customHeight="1">
      <c r="E210" s="22"/>
      <c r="F210" s="22"/>
      <c r="G210" s="22"/>
      <c r="H210" s="22"/>
      <c r="I210" s="22"/>
    </row>
    <row r="211" spans="5:9" ht="17.25" customHeight="1">
      <c r="E211" s="22"/>
      <c r="F211" s="22"/>
      <c r="G211" s="22"/>
      <c r="H211" s="22"/>
      <c r="I211" s="22"/>
    </row>
    <row r="212" spans="5:9" ht="17.25" customHeight="1">
      <c r="E212" s="22"/>
      <c r="F212" s="22"/>
      <c r="G212" s="22"/>
      <c r="H212" s="22"/>
      <c r="I212" s="22"/>
    </row>
    <row r="213" spans="5:9" ht="17.25" customHeight="1">
      <c r="E213" s="22"/>
      <c r="F213" s="22"/>
      <c r="G213" s="22"/>
      <c r="H213" s="22"/>
      <c r="I213" s="22"/>
    </row>
    <row r="214" spans="5:9" ht="17.25" customHeight="1">
      <c r="E214" s="22"/>
      <c r="F214" s="22"/>
      <c r="G214" s="22"/>
      <c r="H214" s="22"/>
      <c r="I214" s="22"/>
    </row>
    <row r="215" spans="5:9" ht="17.25" customHeight="1">
      <c r="E215" s="22"/>
      <c r="F215" s="22"/>
      <c r="G215" s="22"/>
      <c r="H215" s="22"/>
      <c r="I215" s="22"/>
    </row>
    <row r="216" spans="5:9" ht="17.25" customHeight="1">
      <c r="E216" s="22"/>
      <c r="F216" s="22"/>
      <c r="G216" s="22"/>
      <c r="H216" s="22"/>
      <c r="I216" s="22"/>
    </row>
    <row r="217" spans="5:9" ht="17.25" customHeight="1">
      <c r="E217" s="22"/>
      <c r="F217" s="22"/>
      <c r="G217" s="22"/>
      <c r="H217" s="22"/>
      <c r="I217" s="22"/>
    </row>
    <row r="218" spans="5:9" ht="17.25" customHeight="1">
      <c r="E218" s="22"/>
      <c r="F218" s="22"/>
      <c r="G218" s="22"/>
      <c r="H218" s="22"/>
      <c r="I218" s="22"/>
    </row>
    <row r="219" spans="5:9" ht="17.25" customHeight="1">
      <c r="E219" s="22"/>
      <c r="F219" s="22"/>
      <c r="G219" s="22"/>
      <c r="H219" s="22"/>
      <c r="I219" s="22"/>
    </row>
    <row r="220" spans="5:9" ht="17.25" customHeight="1">
      <c r="E220" s="22"/>
      <c r="F220" s="22"/>
      <c r="G220" s="22"/>
      <c r="H220" s="22"/>
      <c r="I220" s="22"/>
    </row>
    <row r="221" spans="5:9" ht="17.25" customHeight="1">
      <c r="E221" s="22"/>
      <c r="F221" s="22"/>
      <c r="G221" s="22"/>
      <c r="H221" s="22"/>
      <c r="I221" s="22"/>
    </row>
    <row r="222" spans="5:9" ht="17.25" customHeight="1">
      <c r="E222" s="22"/>
      <c r="F222" s="22"/>
      <c r="G222" s="22"/>
      <c r="H222" s="22"/>
      <c r="I222" s="22"/>
    </row>
    <row r="223" spans="5:9" ht="17.25" customHeight="1">
      <c r="E223" s="22"/>
      <c r="F223" s="22"/>
      <c r="G223" s="22"/>
      <c r="H223" s="22"/>
      <c r="I223" s="22"/>
    </row>
    <row r="224" spans="5:9" ht="17.25" customHeight="1">
      <c r="E224" s="22"/>
      <c r="F224" s="22"/>
      <c r="G224" s="22"/>
      <c r="H224" s="22"/>
      <c r="I224" s="22"/>
    </row>
    <row r="225" spans="5:9" ht="17.25" customHeight="1">
      <c r="E225" s="22"/>
      <c r="F225" s="22"/>
      <c r="G225" s="22"/>
      <c r="H225" s="22"/>
      <c r="I225" s="22"/>
    </row>
    <row r="226" spans="5:9" ht="17.25" customHeight="1">
      <c r="E226" s="22"/>
      <c r="F226" s="22"/>
      <c r="G226" s="22"/>
      <c r="H226" s="22"/>
      <c r="I226" s="22"/>
    </row>
    <row r="227" spans="5:9" ht="17.25" customHeight="1">
      <c r="E227" s="22"/>
      <c r="F227" s="22"/>
      <c r="G227" s="22"/>
      <c r="H227" s="22"/>
      <c r="I227" s="22"/>
    </row>
    <row r="228" spans="5:9" ht="17.25" customHeight="1">
      <c r="E228" s="22"/>
      <c r="F228" s="22"/>
      <c r="G228" s="22"/>
      <c r="H228" s="22"/>
      <c r="I228" s="22"/>
    </row>
    <row r="229" spans="5:9" ht="17.25" customHeight="1">
      <c r="E229" s="22"/>
      <c r="F229" s="22"/>
      <c r="G229" s="22"/>
      <c r="H229" s="22"/>
      <c r="I229" s="22"/>
    </row>
    <row r="230" spans="5:9" ht="17.25" customHeight="1">
      <c r="E230" s="22"/>
      <c r="F230" s="22"/>
      <c r="G230" s="22"/>
      <c r="H230" s="22"/>
      <c r="I230" s="22"/>
    </row>
    <row r="231" spans="5:9" ht="17.25" customHeight="1">
      <c r="E231" s="22"/>
      <c r="F231" s="22"/>
      <c r="G231" s="22"/>
      <c r="H231" s="22"/>
      <c r="I231" s="22"/>
    </row>
    <row r="232" spans="5:9" ht="17.25" customHeight="1">
      <c r="E232" s="22"/>
      <c r="F232" s="22"/>
      <c r="G232" s="22"/>
      <c r="H232" s="22"/>
      <c r="I232" s="22"/>
    </row>
    <row r="233" spans="5:9" ht="17.25" customHeight="1">
      <c r="E233" s="22"/>
      <c r="F233" s="22"/>
      <c r="G233" s="22"/>
      <c r="H233" s="22"/>
      <c r="I233" s="22"/>
    </row>
    <row r="234" spans="5:9" ht="17.25" customHeight="1">
      <c r="E234" s="22"/>
      <c r="F234" s="22"/>
      <c r="G234" s="22"/>
      <c r="H234" s="22"/>
      <c r="I234" s="22"/>
    </row>
    <row r="235" spans="5:9" ht="17.25" customHeight="1">
      <c r="E235" s="22"/>
      <c r="F235" s="22"/>
      <c r="G235" s="22"/>
      <c r="H235" s="22"/>
      <c r="I235" s="22"/>
    </row>
    <row r="236" spans="5:9" ht="17.25" customHeight="1">
      <c r="E236" s="22"/>
      <c r="F236" s="22"/>
      <c r="G236" s="22"/>
      <c r="H236" s="22"/>
      <c r="I236" s="22"/>
    </row>
    <row r="237" spans="5:9" ht="17.25" customHeight="1">
      <c r="E237" s="22"/>
      <c r="F237" s="22"/>
      <c r="G237" s="22"/>
      <c r="H237" s="22"/>
      <c r="I237" s="22"/>
    </row>
    <row r="238" spans="5:9" ht="17.25" customHeight="1">
      <c r="E238" s="22"/>
      <c r="F238" s="22"/>
      <c r="G238" s="22"/>
      <c r="H238" s="22"/>
      <c r="I238" s="22"/>
    </row>
    <row r="239" spans="5:9" ht="17.25" customHeight="1">
      <c r="E239" s="22"/>
      <c r="F239" s="22"/>
      <c r="G239" s="22"/>
      <c r="H239" s="22"/>
      <c r="I239" s="22"/>
    </row>
    <row r="240" spans="5:9" ht="17.25" customHeight="1">
      <c r="E240" s="22"/>
      <c r="F240" s="22"/>
      <c r="G240" s="22"/>
      <c r="H240" s="22"/>
      <c r="I240" s="22"/>
    </row>
    <row r="241" spans="5:9" ht="17.25" customHeight="1">
      <c r="E241" s="22"/>
      <c r="F241" s="22"/>
      <c r="G241" s="22"/>
      <c r="H241" s="22"/>
      <c r="I241" s="22"/>
    </row>
    <row r="242" spans="5:9" ht="17.25" customHeight="1">
      <c r="E242" s="22"/>
      <c r="F242" s="22"/>
      <c r="G242" s="22"/>
      <c r="H242" s="22"/>
      <c r="I242" s="22"/>
    </row>
    <row r="243" spans="5:9" ht="17.25" customHeight="1">
      <c r="E243" s="22"/>
      <c r="F243" s="22"/>
      <c r="G243" s="22"/>
      <c r="H243" s="22"/>
      <c r="I243" s="22"/>
    </row>
    <row r="244" spans="5:9" ht="17.25" customHeight="1">
      <c r="E244" s="22"/>
      <c r="F244" s="22"/>
      <c r="G244" s="22"/>
      <c r="H244" s="22"/>
      <c r="I244" s="22"/>
    </row>
    <row r="245" spans="5:9" ht="17.25" customHeight="1">
      <c r="E245" s="22"/>
      <c r="F245" s="22"/>
      <c r="G245" s="22"/>
      <c r="H245" s="22"/>
      <c r="I245" s="22"/>
    </row>
    <row r="246" spans="5:9" ht="17.25" customHeight="1">
      <c r="E246" s="22"/>
      <c r="F246" s="22"/>
      <c r="G246" s="22"/>
      <c r="H246" s="22"/>
      <c r="I246" s="22"/>
    </row>
    <row r="247" spans="5:9" ht="17.25" customHeight="1">
      <c r="E247" s="22"/>
      <c r="F247" s="22"/>
      <c r="G247" s="22"/>
      <c r="H247" s="22"/>
      <c r="I247" s="22"/>
    </row>
    <row r="248" spans="5:9" ht="17.25" customHeight="1">
      <c r="E248" s="22"/>
      <c r="F248" s="22"/>
      <c r="G248" s="22"/>
      <c r="H248" s="22"/>
      <c r="I248" s="22"/>
    </row>
    <row r="249" spans="5:9" ht="17.25" customHeight="1">
      <c r="E249" s="22"/>
      <c r="F249" s="22"/>
      <c r="G249" s="22"/>
      <c r="H249" s="22"/>
      <c r="I249" s="22"/>
    </row>
    <row r="250" spans="5:9" ht="17.25" customHeight="1">
      <c r="E250" s="22"/>
      <c r="F250" s="22"/>
      <c r="G250" s="22"/>
      <c r="H250" s="22"/>
      <c r="I250" s="22"/>
    </row>
    <row r="251" spans="5:9" ht="17.25" customHeight="1">
      <c r="E251" s="22"/>
      <c r="F251" s="22"/>
      <c r="G251" s="22"/>
      <c r="H251" s="22"/>
      <c r="I251" s="22"/>
    </row>
    <row r="252" spans="5:9" ht="17.25" customHeight="1">
      <c r="E252" s="22"/>
      <c r="F252" s="22"/>
      <c r="G252" s="22"/>
      <c r="H252" s="22"/>
      <c r="I252" s="22"/>
    </row>
    <row r="253" spans="5:9" ht="17.25" customHeight="1">
      <c r="E253" s="22"/>
      <c r="F253" s="22"/>
      <c r="G253" s="22"/>
      <c r="H253" s="22"/>
      <c r="I253" s="22"/>
    </row>
    <row r="254" spans="5:9" ht="17.25" customHeight="1"/>
    <row r="255" spans="5:9" ht="17.25" customHeight="1"/>
    <row r="256" spans="5:9" ht="17.25" customHeight="1"/>
    <row r="257" ht="17.25" customHeight="1"/>
    <row r="258" ht="17.25" customHeight="1"/>
    <row r="259" ht="17.25" customHeight="1"/>
    <row r="260" ht="17.25" customHeight="1"/>
    <row r="261" ht="17.25" customHeight="1"/>
    <row r="262" ht="17.25" customHeight="1"/>
    <row r="263" ht="17.25" customHeight="1"/>
    <row r="264" ht="17.25" customHeight="1"/>
    <row r="265" ht="17.25" customHeight="1"/>
    <row r="266" ht="17.25" customHeight="1"/>
    <row r="267" ht="17.25" customHeight="1"/>
    <row r="268" ht="17.25" customHeight="1"/>
    <row r="269" ht="17.25" customHeight="1"/>
    <row r="270" ht="17.25" customHeight="1"/>
    <row r="271" ht="17.25" customHeight="1"/>
    <row r="272" ht="17.25" customHeight="1"/>
    <row r="273" ht="17.25" customHeight="1"/>
    <row r="274" ht="17.25" customHeight="1"/>
    <row r="275" ht="17.25" customHeight="1"/>
    <row r="276" ht="17.25" customHeight="1"/>
    <row r="277" ht="17.25" customHeight="1"/>
    <row r="278" ht="17.25" customHeight="1"/>
    <row r="279" ht="17.25" customHeight="1"/>
    <row r="280" ht="17.25" customHeight="1"/>
    <row r="281" ht="17.25" customHeight="1"/>
    <row r="282" ht="17.25" customHeight="1"/>
    <row r="283" ht="17.25" customHeight="1"/>
    <row r="284" ht="17.25" customHeight="1"/>
    <row r="285" ht="17.25" customHeight="1"/>
    <row r="286" ht="17.25" customHeight="1"/>
    <row r="287" ht="17.25" customHeight="1"/>
    <row r="288" ht="17.25" customHeight="1"/>
    <row r="289" ht="17.25" customHeight="1"/>
    <row r="290" ht="17.25" customHeight="1"/>
    <row r="291" ht="17.25" customHeight="1"/>
    <row r="292" ht="17.25" customHeight="1"/>
    <row r="293" ht="17.25" customHeight="1"/>
    <row r="294" ht="17.25" customHeight="1"/>
    <row r="295" ht="17.25" customHeight="1"/>
    <row r="296" ht="17.25" customHeight="1"/>
    <row r="297" ht="17.25" customHeight="1"/>
    <row r="298" ht="17.25" customHeight="1"/>
    <row r="299" ht="17.25" customHeight="1"/>
    <row r="300" ht="17.25" customHeight="1"/>
    <row r="301" ht="17.25" customHeight="1"/>
    <row r="302" ht="17.25" customHeight="1"/>
    <row r="303" ht="17.25" customHeight="1"/>
    <row r="304" ht="17.25" customHeight="1"/>
    <row r="305" ht="17.25" customHeight="1"/>
    <row r="306" ht="17.25" customHeight="1"/>
    <row r="307" ht="17.25" customHeight="1"/>
    <row r="308" ht="17.25" customHeight="1"/>
    <row r="309" ht="17.25" customHeight="1"/>
    <row r="310" ht="17.25" customHeight="1"/>
    <row r="311" ht="17.25" customHeight="1"/>
    <row r="312" ht="17.25" customHeight="1"/>
    <row r="313" ht="17.25" customHeight="1"/>
    <row r="314" ht="17.25" customHeight="1"/>
    <row r="315" ht="17.25" customHeight="1"/>
    <row r="316" ht="17.25" customHeight="1"/>
    <row r="317" ht="17.25" customHeight="1"/>
    <row r="318" ht="17.25" customHeight="1"/>
    <row r="319" ht="17.25" customHeight="1"/>
    <row r="320" ht="17.25" customHeight="1"/>
    <row r="321" ht="17.25" customHeight="1"/>
    <row r="322" ht="17.25" customHeight="1"/>
    <row r="323" ht="17.25" customHeight="1"/>
    <row r="324" ht="17.25" customHeight="1"/>
    <row r="325" ht="17.25" customHeight="1"/>
    <row r="326" ht="17.25" customHeight="1"/>
    <row r="327" ht="17.25" customHeight="1"/>
    <row r="328" ht="17.25" customHeight="1"/>
    <row r="329" ht="17.25" customHeight="1"/>
    <row r="330" ht="17.25" customHeight="1"/>
    <row r="331" ht="17.25" customHeight="1"/>
    <row r="332" ht="17.25" customHeight="1"/>
    <row r="333" ht="17.25" customHeight="1"/>
    <row r="334" ht="17.25" customHeight="1"/>
    <row r="335" ht="17.25" customHeight="1"/>
    <row r="336" ht="17.25" customHeight="1"/>
    <row r="337" ht="17.25" customHeight="1"/>
    <row r="338" ht="17.25" customHeight="1"/>
    <row r="339" ht="17.25" customHeight="1"/>
    <row r="340" ht="17.25" customHeight="1"/>
    <row r="341" ht="17.25" customHeight="1"/>
    <row r="342" ht="17.25" customHeight="1"/>
    <row r="343" ht="17.25" customHeight="1"/>
    <row r="344" ht="17.25" customHeight="1"/>
    <row r="345" ht="17.25" customHeight="1"/>
    <row r="346" ht="17.25" customHeight="1"/>
    <row r="347" ht="17.25" customHeight="1"/>
    <row r="348" ht="17.25" customHeight="1"/>
    <row r="349" ht="17.25" customHeight="1"/>
    <row r="350" ht="17.25" customHeight="1"/>
    <row r="351" ht="17.25" customHeight="1"/>
    <row r="352" ht="17.25" customHeight="1"/>
    <row r="353" ht="17.25" customHeight="1"/>
    <row r="354" ht="17.25" customHeight="1"/>
    <row r="355" ht="17.25" customHeight="1"/>
    <row r="356" ht="17.25" customHeight="1"/>
    <row r="357" ht="17.25" customHeight="1"/>
    <row r="358" ht="17.25" customHeight="1"/>
    <row r="359" ht="17.25" customHeight="1"/>
    <row r="360" ht="17.25" customHeight="1"/>
    <row r="361" ht="17.25" customHeight="1"/>
    <row r="362" ht="17.25" customHeight="1"/>
    <row r="363" ht="17.25" customHeight="1"/>
    <row r="364" ht="17.25" customHeight="1"/>
    <row r="365" ht="17.25" customHeight="1"/>
    <row r="366" ht="17.25" customHeight="1"/>
    <row r="367" ht="17.25" customHeight="1"/>
    <row r="368" ht="17.25" customHeight="1"/>
    <row r="369" ht="17.25" customHeight="1"/>
    <row r="370" ht="17.25" customHeight="1"/>
    <row r="371" ht="17.25" customHeight="1"/>
    <row r="372" ht="17.25" customHeight="1"/>
    <row r="373" ht="17.25" customHeight="1"/>
    <row r="374" ht="17.25" customHeight="1"/>
    <row r="375" ht="17.25" customHeight="1"/>
    <row r="376" ht="17.25" customHeight="1"/>
    <row r="377" ht="17.25" customHeight="1"/>
    <row r="378" ht="17.25" customHeight="1"/>
    <row r="379" ht="17.25" customHeight="1"/>
    <row r="380" ht="17.25" customHeight="1"/>
    <row r="381" ht="17.25" customHeight="1"/>
    <row r="382" ht="17.25" customHeight="1"/>
    <row r="383" ht="17.25" customHeight="1"/>
    <row r="384" ht="17.25" customHeight="1"/>
    <row r="385" ht="17.25" customHeight="1"/>
    <row r="386" ht="17.25" customHeight="1"/>
    <row r="387" ht="17.25" customHeight="1"/>
    <row r="388" ht="17.25" customHeight="1"/>
    <row r="389" ht="17.25" customHeight="1"/>
    <row r="390" ht="17.25" customHeight="1"/>
    <row r="391" ht="17.25" customHeight="1"/>
    <row r="392" ht="17.25" customHeight="1"/>
    <row r="393" ht="17.25" customHeight="1"/>
    <row r="394" ht="17.25" customHeight="1"/>
    <row r="395" ht="17.25" customHeight="1"/>
    <row r="396" ht="17.25" customHeight="1"/>
    <row r="397" ht="17.25" customHeight="1"/>
    <row r="398" ht="17.25" customHeight="1"/>
    <row r="399" ht="17.25" customHeight="1"/>
    <row r="400" ht="17.25" customHeight="1"/>
    <row r="401" ht="17.25" customHeight="1"/>
    <row r="402" ht="17.25" customHeight="1"/>
    <row r="403" ht="17.25" customHeight="1"/>
    <row r="404" ht="17.25" customHeight="1"/>
    <row r="405" ht="17.25" customHeight="1"/>
    <row r="406" ht="17.25" customHeight="1"/>
    <row r="407" ht="17.25" customHeight="1"/>
    <row r="408" ht="17.25" customHeight="1"/>
    <row r="409" ht="17.25" customHeight="1"/>
    <row r="410" ht="17.25" customHeight="1"/>
    <row r="411" ht="17.25" customHeight="1"/>
    <row r="412" ht="17.25" customHeight="1"/>
    <row r="413" ht="17.25" customHeight="1"/>
    <row r="414" ht="17.25" customHeight="1"/>
    <row r="415" ht="17.25" customHeight="1"/>
    <row r="416" ht="17.25" customHeight="1"/>
    <row r="417" ht="17.25" customHeight="1"/>
    <row r="418" ht="17.25" customHeight="1"/>
    <row r="419" ht="17.25" customHeight="1"/>
    <row r="420" ht="17.25" customHeight="1"/>
    <row r="421" ht="17.25" customHeight="1"/>
    <row r="422" ht="17.25" customHeight="1"/>
    <row r="423" ht="17.25" customHeight="1"/>
    <row r="424" ht="17.25" customHeight="1"/>
    <row r="425" ht="17.25" customHeight="1"/>
    <row r="426" ht="17.25" customHeight="1"/>
    <row r="427" ht="17.25" customHeight="1"/>
    <row r="428" ht="17.25" customHeight="1"/>
    <row r="429" ht="17.25" customHeight="1"/>
    <row r="430" ht="17.25" customHeight="1"/>
    <row r="431" ht="17.25" customHeight="1"/>
    <row r="432" ht="17.25" customHeight="1"/>
    <row r="433" ht="17.25" customHeight="1"/>
    <row r="434" ht="17.25" customHeight="1"/>
    <row r="435" ht="17.25" customHeight="1"/>
    <row r="436" ht="17.25" customHeight="1"/>
    <row r="437" ht="17.25" customHeight="1"/>
    <row r="438" ht="17.25" customHeight="1"/>
    <row r="439" ht="17.25" customHeight="1"/>
    <row r="440" ht="17.25" customHeight="1"/>
    <row r="441" ht="17.25" customHeight="1"/>
    <row r="442" ht="17.25" customHeight="1"/>
    <row r="443" ht="17.25" customHeight="1"/>
    <row r="444" ht="17.25" customHeight="1"/>
    <row r="445" ht="17.25" customHeight="1"/>
    <row r="446" ht="17.25" customHeight="1"/>
    <row r="447" ht="17.25" customHeight="1"/>
    <row r="448" ht="17.25" customHeight="1"/>
    <row r="449" ht="17.25" customHeight="1"/>
    <row r="450" ht="17.25" customHeight="1"/>
  </sheetData>
  <mergeCells count="14">
    <mergeCell ref="A74:B74"/>
    <mergeCell ref="A52:B52"/>
    <mergeCell ref="A65:B65"/>
    <mergeCell ref="A4:B4"/>
    <mergeCell ref="A10:B10"/>
    <mergeCell ref="A20:B20"/>
    <mergeCell ref="A31:D31"/>
    <mergeCell ref="A45:D45"/>
    <mergeCell ref="A46:D46"/>
    <mergeCell ref="A58:D58"/>
    <mergeCell ref="A47:D47"/>
    <mergeCell ref="A48:D48"/>
    <mergeCell ref="A49:D49"/>
    <mergeCell ref="A59:D59"/>
  </mergeCells>
  <printOptions horizontalCentered="1"/>
  <pageMargins left="0.23622047244094491" right="0.23622047244094491" top="0.74803149606299213" bottom="0.74803149606299213" header="0.31496062992125984" footer="0.31496062992125984"/>
  <pageSetup paperSize="9" scale="83" fitToHeight="2" orientation="portrait" r:id="rId1"/>
  <rowBreaks count="1" manualBreakCount="1">
    <brk id="49" max="3" man="1"/>
  </rowBreaks>
  <ignoredErrors>
    <ignoredError sqref="C66:D66 C84:D84 C94:D94 C43:D43 C56:D56 C77:D77" formulaRange="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7">
    <tabColor rgb="FF00B050"/>
  </sheetPr>
  <dimension ref="A1:R112"/>
  <sheetViews>
    <sheetView showGridLines="0" topLeftCell="A4" zoomScaleNormal="100" zoomScaleSheetLayoutView="100" workbookViewId="0">
      <selection activeCell="A106" sqref="A106:F106"/>
    </sheetView>
  </sheetViews>
  <sheetFormatPr defaultColWidth="9.1796875" defaultRowHeight="14"/>
  <cols>
    <col min="1" max="1" width="26.54296875" style="12" customWidth="1"/>
    <col min="2" max="2" width="11.1796875" style="12" customWidth="1"/>
    <col min="3" max="5" width="12.7265625" style="12" customWidth="1"/>
    <col min="6" max="6" width="12.453125" style="12" customWidth="1"/>
    <col min="7" max="7" width="12.7265625" style="12" customWidth="1"/>
    <col min="8" max="8" width="11.26953125" style="12" customWidth="1"/>
    <col min="9" max="9" width="3.7265625" style="70" customWidth="1"/>
    <col min="10" max="10" width="7.81640625" style="12" customWidth="1"/>
    <col min="11" max="16384" width="9.1796875" style="12"/>
  </cols>
  <sheetData>
    <row r="1" spans="1:12" s="61" customFormat="1" ht="21.5">
      <c r="A1" s="307" t="s">
        <v>510</v>
      </c>
      <c r="B1" s="342"/>
    </row>
    <row r="2" spans="1:12" s="61" customFormat="1" ht="21.5">
      <c r="A2" s="317"/>
      <c r="B2" s="325"/>
      <c r="C2" s="70"/>
      <c r="D2" s="70"/>
      <c r="E2" s="70"/>
      <c r="F2" s="70"/>
      <c r="G2" s="70"/>
      <c r="H2" s="70"/>
      <c r="I2" s="70"/>
      <c r="J2" s="70"/>
      <c r="K2" s="70"/>
      <c r="L2" s="70"/>
    </row>
    <row r="3" spans="1:12" s="70" customFormat="1" ht="14.15" customHeight="1">
      <c r="A3" s="120"/>
      <c r="B3" s="120"/>
      <c r="I3" s="97"/>
    </row>
    <row r="4" spans="1:12" s="70" customFormat="1" ht="13.5" customHeight="1">
      <c r="A4" s="436"/>
      <c r="B4" s="436"/>
      <c r="C4" s="296" t="s">
        <v>10</v>
      </c>
      <c r="D4" s="296" t="s">
        <v>10</v>
      </c>
      <c r="E4" s="296" t="s">
        <v>10</v>
      </c>
      <c r="F4" s="297" t="s">
        <v>10</v>
      </c>
      <c r="G4" s="297" t="s">
        <v>10</v>
      </c>
      <c r="H4" s="297" t="s">
        <v>10</v>
      </c>
      <c r="I4" s="97"/>
    </row>
    <row r="5" spans="1:12" s="70" customFormat="1" ht="15" customHeight="1">
      <c r="A5" s="120"/>
      <c r="B5" s="120"/>
      <c r="C5" s="296" t="s">
        <v>96</v>
      </c>
      <c r="D5" s="296" t="s">
        <v>211</v>
      </c>
      <c r="E5" s="296" t="s">
        <v>38</v>
      </c>
      <c r="F5" s="297" t="s">
        <v>96</v>
      </c>
      <c r="G5" s="297" t="s">
        <v>211</v>
      </c>
      <c r="H5" s="297" t="s">
        <v>38</v>
      </c>
      <c r="I5" s="97"/>
    </row>
    <row r="6" spans="1:12" s="70" customFormat="1" ht="16.899999999999999" customHeight="1">
      <c r="A6" s="363" t="s">
        <v>690</v>
      </c>
      <c r="B6" s="364"/>
      <c r="C6" s="296">
        <v>2021</v>
      </c>
      <c r="D6" s="296">
        <v>2021</v>
      </c>
      <c r="E6" s="365">
        <v>2021</v>
      </c>
      <c r="F6" s="297">
        <v>2020</v>
      </c>
      <c r="G6" s="297">
        <v>2020</v>
      </c>
      <c r="H6" s="297">
        <v>2020</v>
      </c>
      <c r="I6" s="97"/>
    </row>
    <row r="7" spans="1:12" s="70" customFormat="1" ht="15" customHeight="1">
      <c r="A7" s="120" t="s">
        <v>691</v>
      </c>
      <c r="B7" s="91"/>
      <c r="C7" s="707">
        <v>383</v>
      </c>
      <c r="D7" s="707">
        <v>19</v>
      </c>
      <c r="E7" s="645">
        <f>C7+D7</f>
        <v>402</v>
      </c>
      <c r="F7" s="456">
        <v>407</v>
      </c>
      <c r="G7" s="456">
        <v>4</v>
      </c>
      <c r="H7" s="456">
        <v>411</v>
      </c>
      <c r="I7" s="148"/>
      <c r="K7" s="832"/>
    </row>
    <row r="8" spans="1:12" s="70" customFormat="1" ht="15" customHeight="1">
      <c r="A8" s="120" t="s">
        <v>102</v>
      </c>
      <c r="B8" s="91"/>
      <c r="C8" s="641">
        <v>6313</v>
      </c>
      <c r="D8" s="641">
        <v>21308</v>
      </c>
      <c r="E8" s="645">
        <f t="shared" ref="E8:E11" si="0">C8+D8</f>
        <v>27621</v>
      </c>
      <c r="F8" s="169">
        <v>3499</v>
      </c>
      <c r="G8" s="169">
        <v>21086</v>
      </c>
      <c r="H8" s="169">
        <v>24585</v>
      </c>
      <c r="I8" s="148"/>
    </row>
    <row r="9" spans="1:12" s="70" customFormat="1" ht="15" customHeight="1">
      <c r="A9" s="120" t="s">
        <v>512</v>
      </c>
      <c r="B9" s="91"/>
      <c r="C9" s="641">
        <v>365</v>
      </c>
      <c r="D9" s="641">
        <v>1284</v>
      </c>
      <c r="E9" s="645">
        <f t="shared" si="0"/>
        <v>1649</v>
      </c>
      <c r="F9" s="169">
        <v>380</v>
      </c>
      <c r="G9" s="169">
        <v>1391</v>
      </c>
      <c r="H9" s="169">
        <v>1771</v>
      </c>
      <c r="I9" s="148"/>
    </row>
    <row r="10" spans="1:12" s="70" customFormat="1" ht="15" customHeight="1">
      <c r="A10" s="120" t="s">
        <v>104</v>
      </c>
      <c r="B10" s="120"/>
      <c r="C10" s="641">
        <v>85</v>
      </c>
      <c r="D10" s="641">
        <v>99</v>
      </c>
      <c r="E10" s="645">
        <f t="shared" si="0"/>
        <v>184</v>
      </c>
      <c r="F10" s="169">
        <v>58</v>
      </c>
      <c r="G10" s="169">
        <v>257</v>
      </c>
      <c r="H10" s="169">
        <v>315</v>
      </c>
      <c r="I10" s="148"/>
      <c r="K10" s="32"/>
    </row>
    <row r="11" spans="1:12" s="70" customFormat="1" ht="15" customHeight="1">
      <c r="A11" s="120" t="s">
        <v>692</v>
      </c>
      <c r="B11" s="120"/>
      <c r="C11" s="645">
        <v>106</v>
      </c>
      <c r="D11" s="645">
        <v>171</v>
      </c>
      <c r="E11" s="646">
        <f t="shared" si="0"/>
        <v>277</v>
      </c>
      <c r="F11" s="266">
        <v>117</v>
      </c>
      <c r="G11" s="266">
        <v>106</v>
      </c>
      <c r="H11" s="266">
        <v>223</v>
      </c>
      <c r="I11" s="147"/>
    </row>
    <row r="12" spans="1:12" s="70" customFormat="1" ht="15" customHeight="1">
      <c r="A12" s="364"/>
      <c r="B12" s="364"/>
      <c r="C12" s="648">
        <f t="shared" ref="C12:H12" si="1">SUM(C7:C11)</f>
        <v>7252</v>
      </c>
      <c r="D12" s="648">
        <f t="shared" si="1"/>
        <v>22881</v>
      </c>
      <c r="E12" s="646">
        <f t="shared" si="1"/>
        <v>30133</v>
      </c>
      <c r="F12" s="389">
        <f t="shared" si="1"/>
        <v>4461</v>
      </c>
      <c r="G12" s="389">
        <f t="shared" si="1"/>
        <v>22844</v>
      </c>
      <c r="H12" s="389">
        <f t="shared" si="1"/>
        <v>27305</v>
      </c>
      <c r="I12" s="147"/>
    </row>
    <row r="13" spans="1:12" s="22" customFormat="1" ht="7.5" customHeight="1">
      <c r="A13" s="120"/>
      <c r="B13" s="120"/>
      <c r="C13" s="135"/>
      <c r="D13" s="135"/>
      <c r="E13" s="135"/>
      <c r="F13" s="136"/>
      <c r="G13" s="97"/>
      <c r="H13" s="97"/>
      <c r="I13" s="97"/>
      <c r="J13" s="87"/>
    </row>
    <row r="14" spans="1:12" s="22" customFormat="1" ht="15" customHeight="1">
      <c r="A14" s="237"/>
      <c r="B14" s="540"/>
      <c r="C14" s="540"/>
      <c r="D14" s="540"/>
      <c r="E14" s="540"/>
      <c r="F14" s="540"/>
      <c r="G14" s="540"/>
      <c r="H14" s="540"/>
      <c r="I14" s="239"/>
      <c r="J14" s="241"/>
    </row>
    <row r="15" spans="1:12" s="22" customFormat="1" ht="31" customHeight="1">
      <c r="A15" s="853" t="s">
        <v>881</v>
      </c>
      <c r="B15" s="853"/>
      <c r="C15" s="853"/>
      <c r="D15" s="853"/>
      <c r="E15" s="853"/>
      <c r="F15" s="853"/>
      <c r="G15" s="853"/>
      <c r="H15" s="853"/>
      <c r="I15" s="239"/>
      <c r="J15" s="241"/>
    </row>
    <row r="16" spans="1:12" s="22" customFormat="1" ht="14.25" customHeight="1">
      <c r="A16" s="886" t="s">
        <v>882</v>
      </c>
      <c r="B16" s="886"/>
      <c r="C16" s="886"/>
      <c r="D16" s="886"/>
      <c r="E16" s="886"/>
      <c r="F16" s="886"/>
      <c r="G16" s="886"/>
      <c r="H16" s="886"/>
      <c r="I16" s="239"/>
      <c r="J16" s="241"/>
    </row>
    <row r="17" spans="1:10" s="22" customFormat="1" ht="14.25" customHeight="1">
      <c r="A17" s="237" t="s">
        <v>883</v>
      </c>
      <c r="B17" s="543"/>
      <c r="C17" s="543"/>
      <c r="D17" s="543"/>
      <c r="E17" s="543"/>
      <c r="F17" s="543"/>
      <c r="G17" s="543"/>
      <c r="H17" s="543"/>
      <c r="I17" s="239"/>
      <c r="J17" s="241"/>
    </row>
    <row r="18" spans="1:10" s="22" customFormat="1" ht="14.25" customHeight="1">
      <c r="A18" s="237" t="s">
        <v>809</v>
      </c>
      <c r="B18" s="800"/>
      <c r="C18" s="800"/>
      <c r="D18" s="800"/>
      <c r="E18" s="800"/>
      <c r="F18" s="800"/>
      <c r="G18" s="800"/>
      <c r="H18" s="800"/>
      <c r="I18" s="239"/>
      <c r="J18" s="241"/>
    </row>
    <row r="19" spans="1:10" s="22" customFormat="1" ht="14.25" customHeight="1">
      <c r="A19" s="70"/>
      <c r="B19" s="211"/>
      <c r="C19" s="211"/>
      <c r="D19" s="211"/>
      <c r="E19" s="211"/>
      <c r="F19" s="239"/>
      <c r="G19" s="239"/>
      <c r="H19" s="239"/>
      <c r="I19" s="239"/>
      <c r="J19" s="241"/>
    </row>
    <row r="20" spans="1:10" s="22" customFormat="1" ht="14.25" customHeight="1">
      <c r="A20" s="910" t="s">
        <v>511</v>
      </c>
      <c r="B20" s="910"/>
      <c r="C20" s="910"/>
      <c r="D20" s="910"/>
      <c r="E20" s="910"/>
      <c r="F20" s="70"/>
      <c r="G20" s="70"/>
      <c r="H20" s="70"/>
      <c r="I20" s="70"/>
    </row>
    <row r="21" spans="1:10" s="22" customFormat="1" ht="14.25" customHeight="1">
      <c r="A21" s="187"/>
      <c r="B21" s="187"/>
      <c r="C21" s="187"/>
      <c r="D21" s="187"/>
      <c r="E21" s="187"/>
      <c r="F21" s="70"/>
      <c r="G21" s="70"/>
      <c r="H21" s="70"/>
      <c r="I21" s="70"/>
    </row>
    <row r="22" spans="1:10" s="22" customFormat="1" ht="14.25" customHeight="1">
      <c r="A22" s="187"/>
      <c r="B22" s="187"/>
      <c r="C22" s="187"/>
      <c r="D22" s="911" t="s">
        <v>379</v>
      </c>
      <c r="E22" s="911"/>
      <c r="F22" s="911"/>
      <c r="G22" s="911"/>
      <c r="H22" s="70"/>
      <c r="I22" s="70"/>
    </row>
    <row r="23" spans="1:10" s="22" customFormat="1" ht="14.25" customHeight="1">
      <c r="A23" s="95"/>
      <c r="B23" s="328" t="s">
        <v>376</v>
      </c>
      <c r="D23" s="299" t="s">
        <v>378</v>
      </c>
      <c r="E23" s="328" t="s">
        <v>380</v>
      </c>
      <c r="F23" s="328" t="s">
        <v>383</v>
      </c>
      <c r="H23" s="328" t="s">
        <v>385</v>
      </c>
      <c r="I23" s="70"/>
    </row>
    <row r="24" spans="1:10" s="22" customFormat="1" ht="14.25" customHeight="1">
      <c r="A24" s="185"/>
      <c r="B24" s="296" t="s">
        <v>377</v>
      </c>
      <c r="C24" s="328" t="s">
        <v>324</v>
      </c>
      <c r="D24" s="328" t="s">
        <v>651</v>
      </c>
      <c r="E24" s="296" t="s">
        <v>381</v>
      </c>
      <c r="F24" s="296" t="s">
        <v>384</v>
      </c>
      <c r="G24" s="328" t="s">
        <v>327</v>
      </c>
      <c r="H24" s="296" t="s">
        <v>377</v>
      </c>
      <c r="I24" s="70"/>
    </row>
    <row r="25" spans="1:10" s="22" customFormat="1" ht="14.25" customHeight="1">
      <c r="A25" s="185"/>
      <c r="B25" s="349" t="s">
        <v>334</v>
      </c>
      <c r="C25" s="296" t="s">
        <v>652</v>
      </c>
      <c r="D25" s="296" t="s">
        <v>588</v>
      </c>
      <c r="E25" s="296" t="s">
        <v>382</v>
      </c>
      <c r="F25" s="296" t="s">
        <v>382</v>
      </c>
      <c r="G25" s="296" t="s">
        <v>895</v>
      </c>
      <c r="H25" s="350" t="s">
        <v>335</v>
      </c>
      <c r="I25" s="70"/>
    </row>
    <row r="26" spans="1:10" s="22" customFormat="1" ht="14.25" customHeight="1">
      <c r="A26" s="330" t="s">
        <v>841</v>
      </c>
      <c r="B26" s="316" t="s">
        <v>10</v>
      </c>
      <c r="C26" s="316" t="s">
        <v>10</v>
      </c>
      <c r="D26" s="316" t="s">
        <v>10</v>
      </c>
      <c r="E26" s="316" t="s">
        <v>10</v>
      </c>
      <c r="F26" s="316" t="s">
        <v>10</v>
      </c>
      <c r="G26" s="316" t="s">
        <v>10</v>
      </c>
      <c r="H26" s="316" t="s">
        <v>10</v>
      </c>
      <c r="I26" s="70"/>
    </row>
    <row r="27" spans="1:10" s="22" customFormat="1" ht="14.25" customHeight="1">
      <c r="A27" s="318">
        <v>2021</v>
      </c>
      <c r="B27" s="641"/>
      <c r="C27" s="641"/>
      <c r="D27" s="641"/>
      <c r="E27" s="641"/>
      <c r="F27" s="641"/>
      <c r="G27" s="641"/>
      <c r="H27" s="641"/>
      <c r="I27" s="70"/>
      <c r="J27" s="836"/>
    </row>
    <row r="28" spans="1:10" s="22" customFormat="1" ht="14.25" customHeight="1">
      <c r="A28" s="185" t="s">
        <v>386</v>
      </c>
      <c r="B28" s="641">
        <v>-411</v>
      </c>
      <c r="C28" s="641">
        <v>-16</v>
      </c>
      <c r="D28" s="641">
        <v>-2</v>
      </c>
      <c r="E28" s="641">
        <v>0</v>
      </c>
      <c r="F28" s="641">
        <v>0</v>
      </c>
      <c r="G28" s="641">
        <v>27</v>
      </c>
      <c r="H28" s="641">
        <f>SUM(B28:G28)</f>
        <v>-402</v>
      </c>
      <c r="I28" s="70"/>
    </row>
    <row r="29" spans="1:10" s="22" customFormat="1" ht="14.25" customHeight="1">
      <c r="A29" s="185" t="s">
        <v>387</v>
      </c>
      <c r="B29" s="641">
        <v>-24585</v>
      </c>
      <c r="C29" s="641">
        <v>-1877</v>
      </c>
      <c r="D29" s="641">
        <v>0</v>
      </c>
      <c r="E29" s="641">
        <v>-1145</v>
      </c>
      <c r="F29" s="641">
        <v>37</v>
      </c>
      <c r="G29" s="641">
        <v>-51</v>
      </c>
      <c r="H29" s="641">
        <f t="shared" ref="H29:H32" si="2">SUM(B29:G29)</f>
        <v>-27621</v>
      </c>
      <c r="I29" s="70"/>
    </row>
    <row r="30" spans="1:10" s="22" customFormat="1" ht="14.25" customHeight="1">
      <c r="A30" s="185" t="s">
        <v>589</v>
      </c>
      <c r="B30" s="641">
        <v>-1771</v>
      </c>
      <c r="C30" s="641">
        <v>471</v>
      </c>
      <c r="D30" s="641">
        <v>-5</v>
      </c>
      <c r="E30" s="641">
        <v>-65</v>
      </c>
      <c r="F30" s="641">
        <v>0</v>
      </c>
      <c r="G30" s="641">
        <v>-279</v>
      </c>
      <c r="H30" s="641">
        <f t="shared" si="2"/>
        <v>-1649</v>
      </c>
      <c r="I30" s="70"/>
    </row>
    <row r="31" spans="1:10" s="22" customFormat="1" ht="14.25" customHeight="1">
      <c r="A31" s="185" t="s">
        <v>104</v>
      </c>
      <c r="B31" s="641">
        <v>-315</v>
      </c>
      <c r="C31" s="641">
        <v>0</v>
      </c>
      <c r="D31" s="641">
        <v>0</v>
      </c>
      <c r="E31" s="641">
        <v>-3</v>
      </c>
      <c r="F31" s="641">
        <v>124</v>
      </c>
      <c r="G31" s="641">
        <v>10</v>
      </c>
      <c r="H31" s="641">
        <f t="shared" si="2"/>
        <v>-184</v>
      </c>
      <c r="I31" s="70"/>
    </row>
    <row r="32" spans="1:10" s="22" customFormat="1" ht="14.25" customHeight="1">
      <c r="A32" s="185" t="s">
        <v>414</v>
      </c>
      <c r="B32" s="646">
        <v>-223</v>
      </c>
      <c r="C32" s="646">
        <v>0</v>
      </c>
      <c r="D32" s="646">
        <v>0</v>
      </c>
      <c r="E32" s="646">
        <v>13</v>
      </c>
      <c r="F32" s="646">
        <v>0</v>
      </c>
      <c r="G32" s="646">
        <v>-67</v>
      </c>
      <c r="H32" s="646">
        <f t="shared" si="2"/>
        <v>-277</v>
      </c>
      <c r="I32" s="70"/>
    </row>
    <row r="33" spans="1:12" s="22" customFormat="1" ht="16.149999999999999" customHeight="1">
      <c r="A33" s="364" t="s">
        <v>38</v>
      </c>
      <c r="B33" s="646">
        <f t="shared" ref="B33:H33" si="3">SUM(B27:B32)</f>
        <v>-27305</v>
      </c>
      <c r="C33" s="646">
        <f t="shared" si="3"/>
        <v>-1422</v>
      </c>
      <c r="D33" s="646">
        <f t="shared" si="3"/>
        <v>-7</v>
      </c>
      <c r="E33" s="646">
        <f t="shared" si="3"/>
        <v>-1200</v>
      </c>
      <c r="F33" s="646">
        <f t="shared" si="3"/>
        <v>161</v>
      </c>
      <c r="G33" s="646">
        <f t="shared" si="3"/>
        <v>-360</v>
      </c>
      <c r="H33" s="646">
        <f t="shared" si="3"/>
        <v>-30133</v>
      </c>
      <c r="I33" s="70"/>
    </row>
    <row r="34" spans="1:12" s="22" customFormat="1" ht="14.25" customHeight="1">
      <c r="A34" s="183"/>
      <c r="B34" s="334"/>
      <c r="C34" s="351"/>
      <c r="D34" s="351"/>
      <c r="E34" s="351"/>
      <c r="F34" s="352"/>
      <c r="G34" s="352"/>
      <c r="H34" s="352"/>
      <c r="I34" s="70"/>
    </row>
    <row r="35" spans="1:12" s="22" customFormat="1" ht="14.25" customHeight="1">
      <c r="A35" s="353">
        <v>2020</v>
      </c>
      <c r="B35" s="183"/>
      <c r="C35" s="161"/>
      <c r="D35" s="161"/>
      <c r="E35" s="161"/>
      <c r="F35" s="191"/>
      <c r="G35" s="191"/>
      <c r="H35" s="191"/>
      <c r="I35" s="70"/>
    </row>
    <row r="36" spans="1:12" s="22" customFormat="1" ht="14.25" customHeight="1">
      <c r="A36" s="436" t="s">
        <v>386</v>
      </c>
      <c r="B36" s="188">
        <v>-853</v>
      </c>
      <c r="C36" s="188">
        <v>386</v>
      </c>
      <c r="D36" s="188">
        <v>-1</v>
      </c>
      <c r="E36" s="188">
        <v>54</v>
      </c>
      <c r="F36" s="230" t="s">
        <v>705</v>
      </c>
      <c r="G36" s="188">
        <v>3</v>
      </c>
      <c r="H36" s="188">
        <f>SUM(B36:G36)</f>
        <v>-411</v>
      </c>
      <c r="I36" s="70"/>
    </row>
    <row r="37" spans="1:12" s="22" customFormat="1" ht="14.25" customHeight="1">
      <c r="A37" s="436" t="s">
        <v>387</v>
      </c>
      <c r="B37" s="188">
        <v>-25032</v>
      </c>
      <c r="C37" s="188">
        <v>-658</v>
      </c>
      <c r="D37" s="188" t="s">
        <v>705</v>
      </c>
      <c r="E37" s="188">
        <v>1131</v>
      </c>
      <c r="F37" s="188">
        <v>10</v>
      </c>
      <c r="G37" s="188">
        <v>-36</v>
      </c>
      <c r="H37" s="267">
        <f t="shared" ref="H37:H40" si="4">SUM(B37:G37)</f>
        <v>-24585</v>
      </c>
      <c r="I37" s="70"/>
    </row>
    <row r="38" spans="1:12" s="22" customFormat="1" ht="14.25" customHeight="1">
      <c r="A38" s="436" t="s">
        <v>589</v>
      </c>
      <c r="B38" s="188">
        <v>-1919</v>
      </c>
      <c r="C38" s="188">
        <v>473</v>
      </c>
      <c r="D38" s="188">
        <v>-27</v>
      </c>
      <c r="E38" s="188">
        <v>142</v>
      </c>
      <c r="F38" s="188" t="s">
        <v>705</v>
      </c>
      <c r="G38" s="188">
        <v>-440</v>
      </c>
      <c r="H38" s="267">
        <f t="shared" si="4"/>
        <v>-1771</v>
      </c>
      <c r="I38" s="70"/>
    </row>
    <row r="39" spans="1:12" s="22" customFormat="1" ht="14.25" customHeight="1">
      <c r="A39" s="436" t="s">
        <v>104</v>
      </c>
      <c r="B39" s="188">
        <v>-270</v>
      </c>
      <c r="C39" s="188" t="s">
        <v>705</v>
      </c>
      <c r="D39" s="188" t="s">
        <v>705</v>
      </c>
      <c r="E39" s="188" t="s">
        <v>705</v>
      </c>
      <c r="F39" s="188">
        <v>-45</v>
      </c>
      <c r="G39" s="188" t="s">
        <v>705</v>
      </c>
      <c r="H39" s="267">
        <f t="shared" si="4"/>
        <v>-315</v>
      </c>
      <c r="I39" s="70"/>
    </row>
    <row r="40" spans="1:12" s="22" customFormat="1" ht="14.25" customHeight="1">
      <c r="A40" s="436" t="s">
        <v>414</v>
      </c>
      <c r="B40" s="386">
        <v>-183</v>
      </c>
      <c r="C40" s="386" t="s">
        <v>705</v>
      </c>
      <c r="D40" s="386" t="s">
        <v>705</v>
      </c>
      <c r="E40" s="386">
        <v>-2</v>
      </c>
      <c r="F40" s="386">
        <v>20</v>
      </c>
      <c r="G40" s="386">
        <v>-58</v>
      </c>
      <c r="H40" s="386">
        <f t="shared" si="4"/>
        <v>-223</v>
      </c>
      <c r="I40" s="70"/>
    </row>
    <row r="41" spans="1:12" s="22" customFormat="1" ht="16.149999999999999" customHeight="1">
      <c r="A41" s="797" t="s">
        <v>38</v>
      </c>
      <c r="B41" s="472">
        <f t="shared" ref="B41:H41" si="5">SUM(B36:B40)</f>
        <v>-28257</v>
      </c>
      <c r="C41" s="472">
        <f t="shared" si="5"/>
        <v>201</v>
      </c>
      <c r="D41" s="472">
        <f t="shared" si="5"/>
        <v>-28</v>
      </c>
      <c r="E41" s="472">
        <f t="shared" si="5"/>
        <v>1325</v>
      </c>
      <c r="F41" s="472">
        <f t="shared" si="5"/>
        <v>-15</v>
      </c>
      <c r="G41" s="472">
        <f t="shared" si="5"/>
        <v>-531</v>
      </c>
      <c r="H41" s="472">
        <f t="shared" si="5"/>
        <v>-27305</v>
      </c>
      <c r="I41" s="70"/>
    </row>
    <row r="42" spans="1:12" s="22" customFormat="1">
      <c r="A42" s="912" t="s">
        <v>797</v>
      </c>
      <c r="B42" s="912"/>
      <c r="C42" s="912"/>
      <c r="D42" s="912"/>
      <c r="E42" s="912"/>
      <c r="F42" s="912"/>
      <c r="G42" s="912"/>
      <c r="H42" s="912"/>
      <c r="I42" s="211"/>
      <c r="J42" s="21"/>
      <c r="L42" s="70"/>
    </row>
    <row r="43" spans="1:12" s="22" customFormat="1">
      <c r="A43" s="913" t="s">
        <v>884</v>
      </c>
      <c r="B43" s="913"/>
      <c r="C43" s="913"/>
      <c r="D43" s="913"/>
      <c r="E43" s="913"/>
      <c r="F43" s="913"/>
      <c r="G43" s="913"/>
      <c r="H43" s="913"/>
      <c r="I43" s="211"/>
      <c r="J43" s="21"/>
      <c r="L43" s="70"/>
    </row>
    <row r="44" spans="1:12" s="22" customFormat="1">
      <c r="A44" s="912" t="s">
        <v>806</v>
      </c>
      <c r="B44" s="912"/>
      <c r="C44" s="912"/>
      <c r="D44" s="912"/>
      <c r="E44" s="912"/>
      <c r="F44" s="912"/>
      <c r="G44" s="912"/>
      <c r="H44" s="912"/>
      <c r="I44" s="211"/>
      <c r="J44" s="21"/>
      <c r="L44" s="70"/>
    </row>
    <row r="45" spans="1:12" s="22" customFormat="1">
      <c r="A45" s="905" t="s">
        <v>887</v>
      </c>
      <c r="B45" s="905"/>
      <c r="C45" s="905"/>
      <c r="D45" s="905"/>
      <c r="E45" s="905"/>
      <c r="F45" s="905"/>
      <c r="G45" s="905"/>
      <c r="H45" s="905"/>
      <c r="I45" s="211"/>
      <c r="J45" s="21"/>
    </row>
    <row r="46" spans="1:12" s="22" customFormat="1" ht="14.25" customHeight="1">
      <c r="A46" s="905" t="s">
        <v>885</v>
      </c>
      <c r="B46" s="905"/>
      <c r="C46" s="905"/>
      <c r="D46" s="905"/>
      <c r="E46" s="905"/>
      <c r="F46" s="905"/>
      <c r="G46" s="905"/>
      <c r="H46" s="905"/>
      <c r="I46" s="211"/>
      <c r="J46" s="21"/>
    </row>
    <row r="47" spans="1:12" s="22" customFormat="1" ht="13.9" customHeight="1">
      <c r="A47" s="905" t="s">
        <v>886</v>
      </c>
      <c r="B47" s="905"/>
      <c r="C47" s="905"/>
      <c r="D47" s="905"/>
      <c r="E47" s="905"/>
      <c r="F47" s="905"/>
      <c r="G47" s="905"/>
      <c r="H47" s="905"/>
      <c r="I47" s="70"/>
    </row>
    <row r="48" spans="1:12" s="22" customFormat="1" ht="14.15" customHeight="1">
      <c r="A48" s="295" t="s">
        <v>513</v>
      </c>
      <c r="B48" s="70"/>
      <c r="C48" s="70"/>
      <c r="D48" s="70"/>
      <c r="E48" s="70"/>
      <c r="F48" s="70"/>
      <c r="G48" s="70"/>
      <c r="H48" s="70"/>
      <c r="I48" s="70"/>
    </row>
    <row r="49" spans="1:13" s="22" customFormat="1" ht="14.15" customHeight="1">
      <c r="A49" s="120"/>
      <c r="B49" s="120"/>
      <c r="C49" s="120"/>
      <c r="D49" s="120"/>
      <c r="E49" s="120"/>
      <c r="F49" s="120"/>
      <c r="G49" s="296" t="s">
        <v>38</v>
      </c>
      <c r="H49" s="297" t="s">
        <v>38</v>
      </c>
      <c r="I49" s="97"/>
      <c r="J49" s="68"/>
    </row>
    <row r="50" spans="1:13" s="22" customFormat="1" ht="15" customHeight="1">
      <c r="A50" s="364"/>
      <c r="B50" s="364"/>
      <c r="C50" s="364"/>
      <c r="D50" s="364"/>
      <c r="E50" s="364"/>
      <c r="F50" s="364"/>
      <c r="G50" s="365">
        <v>2021</v>
      </c>
      <c r="H50" s="366">
        <v>2020</v>
      </c>
      <c r="I50" s="123"/>
    </row>
    <row r="51" spans="1:13" s="70" customFormat="1" ht="15" customHeight="1">
      <c r="A51" s="909" t="s">
        <v>105</v>
      </c>
      <c r="B51" s="909"/>
      <c r="C51" s="909"/>
      <c r="D51" s="909"/>
      <c r="E51" s="909"/>
      <c r="F51" s="909"/>
      <c r="G51" s="641"/>
      <c r="H51" s="267"/>
      <c r="I51" s="172"/>
      <c r="J51" s="832"/>
    </row>
    <row r="52" spans="1:13" s="70" customFormat="1" ht="15" customHeight="1">
      <c r="A52" s="28" t="s">
        <v>392</v>
      </c>
      <c r="B52" s="251"/>
      <c r="C52" s="251"/>
      <c r="D52" s="251"/>
      <c r="E52" s="251"/>
      <c r="F52" s="251"/>
      <c r="G52" s="641">
        <v>417</v>
      </c>
      <c r="H52" s="267">
        <v>387</v>
      </c>
      <c r="I52" s="172"/>
    </row>
    <row r="53" spans="1:13" s="70" customFormat="1" ht="15" customHeight="1">
      <c r="A53" s="28" t="s">
        <v>393</v>
      </c>
      <c r="B53" s="251"/>
      <c r="C53" s="251"/>
      <c r="D53" s="251"/>
      <c r="E53" s="251"/>
      <c r="F53" s="251"/>
      <c r="G53" s="641">
        <v>298</v>
      </c>
      <c r="H53" s="267">
        <v>276</v>
      </c>
      <c r="I53" s="97"/>
    </row>
    <row r="54" spans="1:13" s="70" customFormat="1" ht="15" customHeight="1">
      <c r="A54" s="28" t="s">
        <v>394</v>
      </c>
      <c r="B54" s="251"/>
      <c r="C54" s="251"/>
      <c r="D54" s="251"/>
      <c r="E54" s="251"/>
      <c r="F54" s="251"/>
      <c r="G54" s="641">
        <v>296</v>
      </c>
      <c r="H54" s="267">
        <v>274</v>
      </c>
      <c r="I54" s="97"/>
    </row>
    <row r="55" spans="1:13" s="70" customFormat="1" ht="15" customHeight="1">
      <c r="A55" s="28" t="s">
        <v>776</v>
      </c>
      <c r="B55" s="251"/>
      <c r="C55" s="251"/>
      <c r="D55" s="251"/>
      <c r="E55" s="251"/>
      <c r="F55" s="251"/>
      <c r="G55" s="641">
        <v>592</v>
      </c>
      <c r="H55" s="267">
        <v>550</v>
      </c>
      <c r="I55" s="97"/>
    </row>
    <row r="56" spans="1:13" s="70" customFormat="1" ht="15" customHeight="1">
      <c r="A56" s="28" t="s">
        <v>544</v>
      </c>
      <c r="B56" s="251"/>
      <c r="C56" s="251"/>
      <c r="D56" s="251"/>
      <c r="E56" s="251"/>
      <c r="F56" s="251"/>
      <c r="G56" s="645">
        <v>647</v>
      </c>
      <c r="H56" s="266">
        <v>646</v>
      </c>
      <c r="I56" s="97"/>
    </row>
    <row r="57" spans="1:13" s="70" customFormat="1" ht="15" customHeight="1">
      <c r="A57" s="28" t="s">
        <v>888</v>
      </c>
      <c r="B57" s="251"/>
      <c r="C57" s="251"/>
      <c r="D57" s="251"/>
      <c r="E57" s="251"/>
      <c r="F57" s="251"/>
      <c r="G57" s="646">
        <v>238</v>
      </c>
      <c r="H57" s="386">
        <v>0</v>
      </c>
      <c r="I57" s="97"/>
    </row>
    <row r="58" spans="1:13" s="70" customFormat="1" ht="15" customHeight="1">
      <c r="A58" s="875" t="s">
        <v>175</v>
      </c>
      <c r="B58" s="875"/>
      <c r="C58" s="875"/>
      <c r="D58" s="875"/>
      <c r="E58" s="875"/>
      <c r="F58" s="875"/>
      <c r="G58" s="646">
        <f>SUM(G52:G57)</f>
        <v>2488</v>
      </c>
      <c r="H58" s="361">
        <f>SUM(H52:H57)</f>
        <v>2133</v>
      </c>
      <c r="I58" s="171"/>
      <c r="K58" s="134"/>
      <c r="L58" s="134"/>
      <c r="M58" s="134"/>
    </row>
    <row r="59" spans="1:13" s="70" customFormat="1" ht="15" customHeight="1">
      <c r="A59" s="909" t="s">
        <v>106</v>
      </c>
      <c r="B59" s="909"/>
      <c r="C59" s="909"/>
      <c r="D59" s="909"/>
      <c r="E59" s="909"/>
      <c r="F59" s="909"/>
      <c r="G59" s="645"/>
      <c r="H59" s="278"/>
      <c r="I59" s="171"/>
      <c r="K59" s="134"/>
      <c r="L59" s="134"/>
      <c r="M59" s="134"/>
    </row>
    <row r="60" spans="1:13" s="22" customFormat="1" ht="15" customHeight="1">
      <c r="A60" s="906" t="s">
        <v>739</v>
      </c>
      <c r="B60" s="906"/>
      <c r="C60" s="906"/>
      <c r="D60" s="906"/>
      <c r="E60" s="906"/>
      <c r="F60" s="906"/>
      <c r="G60" s="705"/>
      <c r="H60" s="97"/>
      <c r="I60" s="97"/>
    </row>
    <row r="61" spans="1:13" s="70" customFormat="1" ht="15" customHeight="1">
      <c r="A61" s="28" t="s">
        <v>443</v>
      </c>
      <c r="B61" s="251"/>
      <c r="C61" s="251"/>
      <c r="D61" s="251"/>
      <c r="E61" s="251"/>
      <c r="F61" s="251"/>
      <c r="G61" s="641">
        <v>793</v>
      </c>
      <c r="H61" s="267">
        <v>793</v>
      </c>
      <c r="I61" s="172"/>
    </row>
    <row r="62" spans="1:13" s="70" customFormat="1" ht="15" customHeight="1">
      <c r="A62" s="28" t="s">
        <v>444</v>
      </c>
      <c r="B62" s="251"/>
      <c r="C62" s="251"/>
      <c r="D62" s="251"/>
      <c r="E62" s="251"/>
      <c r="F62" s="251"/>
      <c r="G62" s="641">
        <v>750</v>
      </c>
      <c r="H62" s="267">
        <v>749</v>
      </c>
      <c r="I62" s="172"/>
    </row>
    <row r="63" spans="1:13" s="70" customFormat="1" ht="15" customHeight="1">
      <c r="A63" s="28" t="s">
        <v>388</v>
      </c>
      <c r="B63" s="251"/>
      <c r="C63" s="251"/>
      <c r="D63" s="251"/>
      <c r="E63" s="251"/>
      <c r="F63" s="251"/>
      <c r="G63" s="641">
        <v>745</v>
      </c>
      <c r="H63" s="267">
        <v>744</v>
      </c>
      <c r="I63" s="172"/>
    </row>
    <row r="64" spans="1:13" s="70" customFormat="1" ht="15" customHeight="1">
      <c r="A64" s="28" t="s">
        <v>514</v>
      </c>
      <c r="B64" s="251"/>
      <c r="C64" s="251"/>
      <c r="D64" s="251"/>
      <c r="E64" s="251"/>
      <c r="F64" s="251"/>
      <c r="G64" s="641">
        <v>697</v>
      </c>
      <c r="H64" s="267">
        <v>697</v>
      </c>
      <c r="I64" s="148"/>
    </row>
    <row r="65" spans="1:12" s="70" customFormat="1" ht="15" customHeight="1">
      <c r="A65" s="28" t="s">
        <v>515</v>
      </c>
      <c r="B65" s="251"/>
      <c r="C65" s="251"/>
      <c r="D65" s="251"/>
      <c r="E65" s="251"/>
      <c r="F65" s="251"/>
      <c r="G65" s="641">
        <v>695</v>
      </c>
      <c r="H65" s="267">
        <v>695</v>
      </c>
      <c r="I65" s="148"/>
    </row>
    <row r="66" spans="1:12" s="70" customFormat="1" ht="15" customHeight="1">
      <c r="A66" s="28" t="s">
        <v>389</v>
      </c>
      <c r="B66" s="251"/>
      <c r="C66" s="251"/>
      <c r="D66" s="251"/>
      <c r="E66" s="251"/>
      <c r="F66" s="251"/>
      <c r="G66" s="641">
        <v>648</v>
      </c>
      <c r="H66" s="267">
        <v>648</v>
      </c>
      <c r="I66" s="172"/>
    </row>
    <row r="67" spans="1:12" ht="15" customHeight="1">
      <c r="A67" s="28" t="s">
        <v>445</v>
      </c>
      <c r="B67" s="251"/>
      <c r="C67" s="251"/>
      <c r="D67" s="251"/>
      <c r="E67" s="251"/>
      <c r="F67" s="251"/>
      <c r="G67" s="647">
        <v>646</v>
      </c>
      <c r="H67" s="267">
        <v>645</v>
      </c>
      <c r="I67" s="148"/>
      <c r="J67" s="70"/>
      <c r="K67" s="70"/>
      <c r="L67" s="70"/>
    </row>
    <row r="68" spans="1:12" s="70" customFormat="1" ht="15" customHeight="1">
      <c r="A68" s="28" t="s">
        <v>516</v>
      </c>
      <c r="B68" s="251"/>
      <c r="C68" s="251"/>
      <c r="D68" s="251"/>
      <c r="E68" s="251"/>
      <c r="F68" s="251"/>
      <c r="G68" s="641">
        <v>644</v>
      </c>
      <c r="H68" s="267">
        <v>643</v>
      </c>
      <c r="I68" s="172"/>
    </row>
    <row r="69" spans="1:12" s="70" customFormat="1" ht="15" customHeight="1">
      <c r="A69" s="28" t="s">
        <v>390</v>
      </c>
      <c r="B69" s="251"/>
      <c r="C69" s="251"/>
      <c r="D69" s="251"/>
      <c r="E69" s="251"/>
      <c r="F69" s="251"/>
      <c r="G69" s="641">
        <v>600</v>
      </c>
      <c r="H69" s="267">
        <v>599</v>
      </c>
      <c r="I69" s="172"/>
    </row>
    <row r="70" spans="1:12" s="70" customFormat="1" ht="15" customHeight="1">
      <c r="A70" s="28" t="s">
        <v>391</v>
      </c>
      <c r="B70" s="251"/>
      <c r="C70" s="251"/>
      <c r="D70" s="251"/>
      <c r="E70" s="251"/>
      <c r="F70" s="251"/>
      <c r="G70" s="641">
        <v>598</v>
      </c>
      <c r="H70" s="267">
        <v>598</v>
      </c>
      <c r="I70" s="172"/>
    </row>
    <row r="71" spans="1:12" ht="15" customHeight="1">
      <c r="A71" s="28" t="s">
        <v>314</v>
      </c>
      <c r="B71" s="250"/>
      <c r="C71" s="250"/>
      <c r="D71" s="250"/>
      <c r="E71" s="250"/>
      <c r="F71" s="250"/>
      <c r="G71" s="641">
        <v>499</v>
      </c>
      <c r="H71" s="267">
        <v>498</v>
      </c>
      <c r="I71" s="150"/>
      <c r="J71" s="70"/>
      <c r="K71" s="70"/>
      <c r="L71" s="70"/>
    </row>
    <row r="72" spans="1:12" s="70" customFormat="1" ht="15" customHeight="1">
      <c r="A72" s="28" t="s">
        <v>415</v>
      </c>
      <c r="B72" s="251"/>
      <c r="C72" s="251"/>
      <c r="D72" s="251"/>
      <c r="E72" s="251"/>
      <c r="F72" s="251"/>
      <c r="G72" s="641">
        <v>0</v>
      </c>
      <c r="H72" s="267">
        <v>499</v>
      </c>
      <c r="I72" s="150"/>
    </row>
    <row r="73" spans="1:12" ht="15" customHeight="1">
      <c r="A73" s="28" t="s">
        <v>467</v>
      </c>
      <c r="B73" s="251"/>
      <c r="C73" s="251"/>
      <c r="D73" s="251"/>
      <c r="E73" s="251"/>
      <c r="F73" s="251"/>
      <c r="G73" s="641">
        <v>499</v>
      </c>
      <c r="H73" s="267">
        <v>498</v>
      </c>
      <c r="I73" s="148"/>
      <c r="J73" s="70"/>
      <c r="K73" s="70"/>
      <c r="L73" s="70"/>
    </row>
    <row r="74" spans="1:12" ht="15" customHeight="1">
      <c r="A74" s="28" t="s">
        <v>315</v>
      </c>
      <c r="B74" s="250"/>
      <c r="C74" s="250"/>
      <c r="D74" s="250"/>
      <c r="E74" s="250"/>
      <c r="F74" s="250"/>
      <c r="G74" s="641">
        <v>497</v>
      </c>
      <c r="H74" s="267">
        <v>496</v>
      </c>
      <c r="I74" s="148"/>
      <c r="J74" s="70"/>
      <c r="K74" s="70"/>
      <c r="L74" s="70"/>
    </row>
    <row r="75" spans="1:12" s="70" customFormat="1" ht="15" customHeight="1">
      <c r="A75" s="28" t="s">
        <v>737</v>
      </c>
      <c r="B75" s="250"/>
      <c r="C75" s="250"/>
      <c r="D75" s="250"/>
      <c r="E75" s="250"/>
      <c r="F75" s="250"/>
      <c r="G75" s="641">
        <v>999</v>
      </c>
      <c r="H75" s="267">
        <v>999</v>
      </c>
      <c r="I75" s="172"/>
    </row>
    <row r="76" spans="1:12" s="70" customFormat="1" ht="15" customHeight="1">
      <c r="A76" s="28" t="s">
        <v>738</v>
      </c>
      <c r="B76" s="250"/>
      <c r="C76" s="250"/>
      <c r="D76" s="250"/>
      <c r="E76" s="250"/>
      <c r="F76" s="250"/>
      <c r="G76" s="641">
        <v>995</v>
      </c>
      <c r="H76" s="267">
        <v>994</v>
      </c>
      <c r="I76" s="172"/>
    </row>
    <row r="77" spans="1:12" s="70" customFormat="1" ht="15" customHeight="1">
      <c r="A77" s="28" t="s">
        <v>889</v>
      </c>
      <c r="B77" s="250"/>
      <c r="C77" s="250"/>
      <c r="D77" s="250"/>
      <c r="E77" s="250"/>
      <c r="F77" s="250"/>
      <c r="G77" s="641">
        <v>1320</v>
      </c>
      <c r="H77" s="267">
        <v>0</v>
      </c>
      <c r="I77" s="172"/>
    </row>
    <row r="78" spans="1:12" ht="15" customHeight="1">
      <c r="A78" s="906" t="s">
        <v>172</v>
      </c>
      <c r="B78" s="906"/>
      <c r="C78" s="906"/>
      <c r="D78" s="906"/>
      <c r="E78" s="906"/>
      <c r="F78" s="906"/>
      <c r="G78" s="641"/>
      <c r="H78" s="148"/>
      <c r="I78" s="148"/>
      <c r="J78" s="70"/>
      <c r="K78" s="70"/>
      <c r="L78" s="70"/>
    </row>
    <row r="79" spans="1:12" ht="15" customHeight="1">
      <c r="A79" s="875" t="s">
        <v>37</v>
      </c>
      <c r="B79" s="875"/>
      <c r="C79" s="875"/>
      <c r="D79" s="875"/>
      <c r="E79" s="875"/>
      <c r="F79" s="875"/>
      <c r="G79" s="641">
        <v>27</v>
      </c>
      <c r="H79" s="169">
        <v>16</v>
      </c>
      <c r="I79" s="148"/>
      <c r="J79" s="70"/>
      <c r="K79" s="70"/>
      <c r="L79" s="70"/>
    </row>
    <row r="80" spans="1:12" ht="15" customHeight="1">
      <c r="A80" s="906" t="s">
        <v>53</v>
      </c>
      <c r="B80" s="906"/>
      <c r="C80" s="906"/>
      <c r="D80" s="906"/>
      <c r="E80" s="906"/>
      <c r="F80" s="906"/>
      <c r="G80" s="641"/>
      <c r="H80" s="169"/>
      <c r="I80" s="148"/>
      <c r="J80" s="70"/>
      <c r="K80" s="70"/>
      <c r="L80" s="70"/>
    </row>
    <row r="81" spans="1:18" s="70" customFormat="1" ht="15" customHeight="1">
      <c r="A81" s="85" t="s">
        <v>446</v>
      </c>
      <c r="B81" s="246"/>
      <c r="C81" s="246"/>
      <c r="D81" s="246"/>
      <c r="E81" s="246"/>
      <c r="F81" s="246"/>
      <c r="G81" s="641">
        <v>0</v>
      </c>
      <c r="H81" s="267">
        <v>812</v>
      </c>
      <c r="I81" s="172"/>
    </row>
    <row r="82" spans="1:18" s="70" customFormat="1" ht="15" customHeight="1">
      <c r="A82" s="85" t="s">
        <v>447</v>
      </c>
      <c r="B82" s="246"/>
      <c r="C82" s="246"/>
      <c r="D82" s="246"/>
      <c r="E82" s="246"/>
      <c r="F82" s="246"/>
      <c r="G82" s="641">
        <v>875</v>
      </c>
      <c r="H82" s="267">
        <v>809</v>
      </c>
      <c r="I82" s="172"/>
    </row>
    <row r="83" spans="1:18" s="70" customFormat="1" ht="15" customHeight="1">
      <c r="A83" s="85" t="s">
        <v>468</v>
      </c>
      <c r="B83" s="246"/>
      <c r="C83" s="246"/>
      <c r="D83" s="246"/>
      <c r="E83" s="246"/>
      <c r="F83" s="246"/>
      <c r="G83" s="641">
        <v>873</v>
      </c>
      <c r="H83" s="267">
        <v>803</v>
      </c>
      <c r="I83" s="172"/>
    </row>
    <row r="84" spans="1:18" s="70" customFormat="1" ht="15" customHeight="1">
      <c r="A84" s="85" t="s">
        <v>469</v>
      </c>
      <c r="B84" s="246"/>
      <c r="C84" s="246"/>
      <c r="D84" s="246"/>
      <c r="E84" s="246"/>
      <c r="F84" s="246"/>
      <c r="G84" s="641">
        <v>750</v>
      </c>
      <c r="H84" s="267">
        <v>689</v>
      </c>
      <c r="I84" s="172"/>
    </row>
    <row r="85" spans="1:18" ht="15" customHeight="1">
      <c r="A85" s="245" t="s">
        <v>448</v>
      </c>
      <c r="B85" s="245"/>
      <c r="C85" s="245"/>
      <c r="D85" s="245"/>
      <c r="E85" s="245"/>
      <c r="F85" s="245"/>
      <c r="G85" s="641">
        <v>697</v>
      </c>
      <c r="H85" s="267">
        <v>641</v>
      </c>
      <c r="I85" s="148"/>
      <c r="J85" s="70"/>
      <c r="K85" s="70"/>
      <c r="L85" s="70"/>
    </row>
    <row r="86" spans="1:18" s="70" customFormat="1" ht="15" customHeight="1">
      <c r="A86" s="247" t="s">
        <v>316</v>
      </c>
      <c r="B86" s="247"/>
      <c r="C86" s="247"/>
      <c r="D86" s="247"/>
      <c r="E86" s="247"/>
      <c r="F86" s="247"/>
      <c r="G86" s="641">
        <v>612</v>
      </c>
      <c r="H86" s="267">
        <v>563</v>
      </c>
      <c r="I86" s="172"/>
    </row>
    <row r="87" spans="1:18" s="70" customFormat="1" ht="15" customHeight="1">
      <c r="A87" s="245" t="s">
        <v>449</v>
      </c>
      <c r="B87" s="245"/>
      <c r="C87" s="245"/>
      <c r="D87" s="245"/>
      <c r="E87" s="245"/>
      <c r="F87" s="245"/>
      <c r="G87" s="641">
        <v>484</v>
      </c>
      <c r="H87" s="267">
        <v>445</v>
      </c>
      <c r="I87" s="148"/>
    </row>
    <row r="88" spans="1:18" ht="15" customHeight="1">
      <c r="A88" s="247" t="s">
        <v>450</v>
      </c>
      <c r="B88" s="247"/>
      <c r="C88" s="247"/>
      <c r="D88" s="247"/>
      <c r="E88" s="247"/>
      <c r="F88" s="247"/>
      <c r="G88" s="641">
        <v>441</v>
      </c>
      <c r="H88" s="267">
        <v>406</v>
      </c>
      <c r="I88" s="148"/>
      <c r="J88" s="70"/>
      <c r="K88" s="70"/>
      <c r="L88" s="70"/>
    </row>
    <row r="89" spans="1:18" ht="15" customHeight="1">
      <c r="A89" s="245" t="s">
        <v>451</v>
      </c>
      <c r="B89" s="245"/>
      <c r="C89" s="245"/>
      <c r="D89" s="245"/>
      <c r="E89" s="245"/>
      <c r="F89" s="245"/>
      <c r="G89" s="641">
        <v>440</v>
      </c>
      <c r="H89" s="267">
        <v>404</v>
      </c>
      <c r="I89" s="148"/>
      <c r="J89" s="70"/>
      <c r="K89" s="70"/>
      <c r="L89" s="70"/>
    </row>
    <row r="90" spans="1:18" ht="15" customHeight="1">
      <c r="A90" s="247" t="s">
        <v>452</v>
      </c>
      <c r="B90" s="247"/>
      <c r="C90" s="247"/>
      <c r="D90" s="247"/>
      <c r="E90" s="247"/>
      <c r="F90" s="247"/>
      <c r="G90" s="641">
        <v>439</v>
      </c>
      <c r="H90" s="267">
        <v>403</v>
      </c>
      <c r="I90" s="148"/>
      <c r="J90" s="70"/>
      <c r="K90" s="70"/>
      <c r="L90" s="70"/>
    </row>
    <row r="91" spans="1:18" ht="15" customHeight="1">
      <c r="A91" s="245" t="s">
        <v>453</v>
      </c>
      <c r="B91" s="245"/>
      <c r="C91" s="245"/>
      <c r="D91" s="245"/>
      <c r="E91" s="245"/>
      <c r="F91" s="245"/>
      <c r="G91" s="641">
        <v>439</v>
      </c>
      <c r="H91" s="267">
        <v>404</v>
      </c>
      <c r="I91" s="148"/>
      <c r="J91" s="70"/>
      <c r="K91" s="70"/>
      <c r="L91" s="70"/>
    </row>
    <row r="92" spans="1:18" ht="15" customHeight="1">
      <c r="A92" s="245" t="s">
        <v>517</v>
      </c>
      <c r="B92" s="245"/>
      <c r="C92" s="245"/>
      <c r="D92" s="245"/>
      <c r="E92" s="245"/>
      <c r="F92" s="245"/>
      <c r="G92" s="641">
        <v>437</v>
      </c>
      <c r="H92" s="267">
        <v>402</v>
      </c>
      <c r="I92" s="148"/>
      <c r="J92" s="70"/>
      <c r="K92" s="70"/>
      <c r="L92" s="70"/>
    </row>
    <row r="93" spans="1:18" s="70" customFormat="1" ht="15" customHeight="1">
      <c r="A93" s="247" t="s">
        <v>518</v>
      </c>
      <c r="B93" s="247"/>
      <c r="C93" s="247"/>
      <c r="D93" s="247"/>
      <c r="E93" s="247"/>
      <c r="F93" s="247"/>
      <c r="G93" s="641">
        <v>0</v>
      </c>
      <c r="H93" s="267">
        <v>324</v>
      </c>
      <c r="I93" s="172"/>
    </row>
    <row r="94" spans="1:18" ht="15" customHeight="1">
      <c r="A94" s="245" t="s">
        <v>454</v>
      </c>
      <c r="B94" s="245"/>
      <c r="C94" s="245"/>
      <c r="D94" s="245"/>
      <c r="E94" s="245"/>
      <c r="F94" s="245"/>
      <c r="G94" s="641">
        <v>307</v>
      </c>
      <c r="H94" s="267">
        <v>283</v>
      </c>
      <c r="I94" s="148"/>
      <c r="J94" s="70"/>
      <c r="K94" s="70"/>
      <c r="L94" s="70"/>
      <c r="R94" s="267"/>
    </row>
    <row r="95" spans="1:18" ht="15" customHeight="1">
      <c r="A95" s="245" t="s">
        <v>455</v>
      </c>
      <c r="B95" s="245"/>
      <c r="C95" s="245"/>
      <c r="D95" s="245"/>
      <c r="E95" s="245"/>
      <c r="F95" s="245"/>
      <c r="G95" s="641">
        <v>259</v>
      </c>
      <c r="H95" s="267">
        <v>238</v>
      </c>
      <c r="I95" s="148"/>
      <c r="J95" s="70"/>
      <c r="K95" s="70"/>
      <c r="L95" s="70"/>
      <c r="R95" s="267"/>
    </row>
    <row r="96" spans="1:18" s="70" customFormat="1" ht="15" customHeight="1">
      <c r="A96" s="245" t="s">
        <v>456</v>
      </c>
      <c r="B96" s="245"/>
      <c r="C96" s="245"/>
      <c r="D96" s="245"/>
      <c r="E96" s="245"/>
      <c r="F96" s="245"/>
      <c r="G96" s="641">
        <v>206</v>
      </c>
      <c r="H96" s="267">
        <v>189</v>
      </c>
      <c r="I96" s="148"/>
      <c r="R96" s="267"/>
    </row>
    <row r="97" spans="1:18" ht="15" customHeight="1">
      <c r="A97" s="245" t="s">
        <v>457</v>
      </c>
      <c r="B97" s="245"/>
      <c r="C97" s="245"/>
      <c r="D97" s="245"/>
      <c r="E97" s="245"/>
      <c r="F97" s="245"/>
      <c r="G97" s="641">
        <v>80</v>
      </c>
      <c r="H97" s="267">
        <v>74</v>
      </c>
      <c r="I97" s="148"/>
      <c r="J97" s="70"/>
      <c r="K97" s="70"/>
      <c r="L97" s="70"/>
      <c r="R97" s="267"/>
    </row>
    <row r="98" spans="1:18" s="70" customFormat="1" ht="15" customHeight="1">
      <c r="A98" s="381" t="s">
        <v>590</v>
      </c>
      <c r="B98" s="377"/>
      <c r="C98" s="377"/>
      <c r="D98" s="377"/>
      <c r="E98" s="377"/>
      <c r="F98" s="377"/>
      <c r="G98" s="641">
        <v>743</v>
      </c>
      <c r="H98" s="267">
        <v>683</v>
      </c>
      <c r="I98" s="172"/>
    </row>
    <row r="99" spans="1:18" ht="15" customHeight="1">
      <c r="A99" s="12" t="s">
        <v>777</v>
      </c>
      <c r="B99" s="245"/>
      <c r="C99" s="245"/>
      <c r="D99" s="245"/>
      <c r="E99" s="245"/>
      <c r="F99" s="245"/>
      <c r="G99" s="641">
        <v>448</v>
      </c>
      <c r="H99" s="267">
        <v>415</v>
      </c>
      <c r="I99" s="148"/>
      <c r="J99" s="70"/>
      <c r="K99" s="70"/>
      <c r="L99" s="70"/>
    </row>
    <row r="100" spans="1:18" s="70" customFormat="1" ht="15" customHeight="1">
      <c r="A100" s="70" t="s">
        <v>893</v>
      </c>
      <c r="B100" s="767"/>
      <c r="C100" s="767"/>
      <c r="D100" s="767"/>
      <c r="E100" s="767"/>
      <c r="F100" s="767"/>
      <c r="G100" s="641">
        <v>409</v>
      </c>
      <c r="H100" s="267">
        <v>395</v>
      </c>
      <c r="I100" s="172"/>
    </row>
    <row r="101" spans="1:18" s="70" customFormat="1" ht="15" customHeight="1">
      <c r="A101" s="70" t="s">
        <v>740</v>
      </c>
      <c r="B101" s="767"/>
      <c r="C101" s="767"/>
      <c r="D101" s="767"/>
      <c r="E101" s="767"/>
      <c r="F101" s="767"/>
      <c r="G101" s="641">
        <v>441</v>
      </c>
      <c r="H101" s="267">
        <v>405</v>
      </c>
      <c r="I101" s="172"/>
    </row>
    <row r="102" spans="1:18" s="70" customFormat="1" ht="15" customHeight="1">
      <c r="A102" s="70" t="s">
        <v>890</v>
      </c>
      <c r="B102" s="819"/>
      <c r="C102" s="819"/>
      <c r="D102" s="819"/>
      <c r="E102" s="819"/>
      <c r="F102" s="819"/>
      <c r="G102" s="641">
        <v>441</v>
      </c>
      <c r="H102" s="267">
        <v>0</v>
      </c>
      <c r="I102" s="172"/>
    </row>
    <row r="103" spans="1:18" s="70" customFormat="1" ht="15" customHeight="1">
      <c r="A103" s="70" t="s">
        <v>891</v>
      </c>
      <c r="B103" s="819"/>
      <c r="C103" s="819"/>
      <c r="D103" s="819"/>
      <c r="E103" s="819"/>
      <c r="F103" s="819"/>
      <c r="G103" s="641">
        <v>563</v>
      </c>
      <c r="H103" s="267">
        <v>0</v>
      </c>
      <c r="I103" s="172"/>
    </row>
    <row r="104" spans="1:18" s="70" customFormat="1" ht="15" customHeight="1">
      <c r="A104" s="70" t="s">
        <v>894</v>
      </c>
      <c r="B104" s="819"/>
      <c r="C104" s="819"/>
      <c r="D104" s="819"/>
      <c r="E104" s="819"/>
      <c r="F104" s="819"/>
      <c r="G104" s="641">
        <v>727</v>
      </c>
      <c r="H104" s="267">
        <v>0</v>
      </c>
      <c r="I104" s="172"/>
    </row>
    <row r="105" spans="1:18" ht="15" customHeight="1">
      <c r="A105" s="245" t="s">
        <v>889</v>
      </c>
      <c r="B105" s="120"/>
      <c r="C105" s="120"/>
      <c r="D105" s="120"/>
      <c r="E105" s="120"/>
      <c r="F105" s="120"/>
      <c r="G105" s="641">
        <v>2370</v>
      </c>
      <c r="H105" s="267">
        <v>1848</v>
      </c>
      <c r="I105" s="148"/>
      <c r="J105" s="70"/>
      <c r="K105" s="70"/>
      <c r="L105" s="70"/>
    </row>
    <row r="106" spans="1:18" ht="15" customHeight="1">
      <c r="A106" s="908" t="s">
        <v>107</v>
      </c>
      <c r="B106" s="908"/>
      <c r="C106" s="908"/>
      <c r="D106" s="908"/>
      <c r="E106" s="908"/>
      <c r="F106" s="908"/>
      <c r="G106" s="646">
        <v>0</v>
      </c>
      <c r="H106" s="386">
        <v>6</v>
      </c>
      <c r="I106" s="147"/>
      <c r="J106" s="70"/>
      <c r="K106" s="70"/>
      <c r="L106" s="70"/>
    </row>
    <row r="107" spans="1:18" ht="15" customHeight="1">
      <c r="A107" s="875" t="s">
        <v>108</v>
      </c>
      <c r="B107" s="875"/>
      <c r="C107" s="875"/>
      <c r="D107" s="875"/>
      <c r="E107" s="875"/>
      <c r="F107" s="875"/>
      <c r="G107" s="646">
        <f>SUM(G61:G106)</f>
        <v>25133</v>
      </c>
      <c r="H107" s="386">
        <f>SUM(H61:H106)</f>
        <v>22452</v>
      </c>
      <c r="I107" s="147"/>
      <c r="J107"/>
      <c r="K107"/>
      <c r="L107" s="70"/>
    </row>
    <row r="108" spans="1:18" ht="15" customHeight="1">
      <c r="A108" s="907" t="s">
        <v>109</v>
      </c>
      <c r="B108" s="907"/>
      <c r="C108" s="907"/>
      <c r="D108" s="907"/>
      <c r="E108" s="907"/>
      <c r="F108" s="907"/>
      <c r="G108" s="646">
        <f>G107+G58</f>
        <v>27621</v>
      </c>
      <c r="H108" s="386">
        <f>H107+H58</f>
        <v>24585</v>
      </c>
      <c r="I108" s="147"/>
      <c r="J108"/>
      <c r="K108"/>
      <c r="L108" s="70"/>
    </row>
    <row r="109" spans="1:18" ht="5.5" customHeight="1"/>
    <row r="110" spans="1:18" ht="25.5" customHeight="1">
      <c r="A110" s="904" t="s">
        <v>892</v>
      </c>
      <c r="B110" s="904"/>
      <c r="C110" s="904"/>
      <c r="D110" s="904"/>
      <c r="E110" s="904"/>
      <c r="F110" s="904"/>
      <c r="G110" s="904"/>
      <c r="H110" s="904"/>
      <c r="I110" s="12"/>
    </row>
    <row r="111" spans="1:18" s="70" customFormat="1">
      <c r="A111" s="904"/>
      <c r="B111" s="904"/>
      <c r="C111" s="904"/>
      <c r="D111" s="904"/>
      <c r="E111" s="904"/>
      <c r="F111" s="904"/>
      <c r="G111" s="904"/>
      <c r="H111" s="904"/>
    </row>
    <row r="112" spans="1:18">
      <c r="A112" s="237"/>
      <c r="H112" s="70"/>
      <c r="I112" s="12"/>
    </row>
  </sheetData>
  <mergeCells count="22">
    <mergeCell ref="A43:H43"/>
    <mergeCell ref="A44:H44"/>
    <mergeCell ref="A46:H46"/>
    <mergeCell ref="A15:H15"/>
    <mergeCell ref="A16:H16"/>
    <mergeCell ref="A20:E20"/>
    <mergeCell ref="D22:G22"/>
    <mergeCell ref="A42:H42"/>
    <mergeCell ref="A111:H111"/>
    <mergeCell ref="A110:H110"/>
    <mergeCell ref="A45:H45"/>
    <mergeCell ref="A60:F60"/>
    <mergeCell ref="A108:F108"/>
    <mergeCell ref="A78:F78"/>
    <mergeCell ref="A106:F106"/>
    <mergeCell ref="A107:F107"/>
    <mergeCell ref="A79:F79"/>
    <mergeCell ref="A80:F80"/>
    <mergeCell ref="A51:F51"/>
    <mergeCell ref="A58:F58"/>
    <mergeCell ref="A59:F59"/>
    <mergeCell ref="A47:H47"/>
  </mergeCells>
  <phoneticPr fontId="6" type="noConversion"/>
  <conditionalFormatting sqref="B61:F77">
    <cfRule type="duplicateValues" dxfId="0" priority="445"/>
  </conditionalFormatting>
  <printOptions horizontalCentered="1"/>
  <pageMargins left="0.23622047244094491" right="0.23622047244094491" top="0.74803149606299213" bottom="0.74803149606299213" header="0.31496062992125984" footer="0.31496062992125984"/>
  <pageSetup paperSize="9" scale="73" fitToWidth="0" fitToHeight="2" orientation="portrait" r:id="rId1"/>
  <rowBreaks count="1" manualBreakCount="1">
    <brk id="47" max="8" man="1"/>
  </rowBreaks>
  <ignoredErrors>
    <ignoredError sqref="C12:E12 F12:H12" formulaRange="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8">
    <tabColor rgb="FF00B050"/>
  </sheetPr>
  <dimension ref="A1:N79"/>
  <sheetViews>
    <sheetView showGridLines="0" zoomScaleNormal="100" zoomScaleSheetLayoutView="100" workbookViewId="0">
      <selection activeCell="D6" sqref="D6"/>
    </sheetView>
  </sheetViews>
  <sheetFormatPr defaultColWidth="9.1796875" defaultRowHeight="12.5"/>
  <cols>
    <col min="1" max="1" width="43.81640625" style="1" customWidth="1"/>
    <col min="2" max="2" width="11.1796875" style="3" customWidth="1"/>
    <col min="3" max="10" width="12.7265625" style="1" customWidth="1"/>
    <col min="11" max="11" width="2.7265625" style="1" customWidth="1"/>
    <col min="12" max="16384" width="9.1796875" style="1"/>
  </cols>
  <sheetData>
    <row r="1" spans="1:14" s="64" customFormat="1" ht="21.5">
      <c r="A1" s="307" t="s">
        <v>519</v>
      </c>
    </row>
    <row r="2" spans="1:14" s="61" customFormat="1" ht="6.75" customHeight="1">
      <c r="A2" s="57"/>
      <c r="B2" s="58"/>
      <c r="C2" s="59"/>
      <c r="D2" s="59"/>
      <c r="E2" s="60"/>
    </row>
    <row r="3" spans="1:14" ht="15" customHeight="1">
      <c r="A3" s="891" t="s">
        <v>656</v>
      </c>
      <c r="B3" s="918" t="s">
        <v>204</v>
      </c>
      <c r="C3" s="441" t="s">
        <v>10</v>
      </c>
      <c r="D3" s="441" t="s">
        <v>10</v>
      </c>
      <c r="E3" s="441" t="s">
        <v>10</v>
      </c>
      <c r="F3" s="441" t="s">
        <v>10</v>
      </c>
      <c r="G3" s="441" t="s">
        <v>10</v>
      </c>
      <c r="H3" s="441" t="s">
        <v>10</v>
      </c>
      <c r="I3" s="441" t="s">
        <v>10</v>
      </c>
      <c r="J3" s="441" t="s">
        <v>10</v>
      </c>
    </row>
    <row r="4" spans="1:14" ht="15" customHeight="1">
      <c r="A4" s="891"/>
      <c r="B4" s="918"/>
      <c r="C4" s="441" t="s">
        <v>187</v>
      </c>
      <c r="D4" s="441" t="s">
        <v>187</v>
      </c>
      <c r="E4" s="441" t="s">
        <v>187</v>
      </c>
      <c r="F4" s="441" t="s">
        <v>187</v>
      </c>
      <c r="G4" s="441" t="s">
        <v>187</v>
      </c>
      <c r="H4" s="441" t="s">
        <v>187</v>
      </c>
      <c r="I4" s="441" t="s">
        <v>187</v>
      </c>
      <c r="J4" s="441" t="s">
        <v>591</v>
      </c>
    </row>
    <row r="5" spans="1:14" ht="15" customHeight="1">
      <c r="A5" s="891"/>
      <c r="B5" s="918"/>
      <c r="C5" s="441"/>
      <c r="D5" s="849" t="s">
        <v>87</v>
      </c>
      <c r="E5" s="849" t="s">
        <v>87</v>
      </c>
      <c r="F5" s="849" t="s">
        <v>87</v>
      </c>
      <c r="G5" s="849" t="s">
        <v>87</v>
      </c>
      <c r="H5" s="441"/>
      <c r="I5" s="441"/>
      <c r="J5" s="441" t="s">
        <v>782</v>
      </c>
    </row>
    <row r="6" spans="1:14" ht="15.65" customHeight="1">
      <c r="A6" s="891"/>
      <c r="B6" s="918"/>
      <c r="C6" s="441" t="s">
        <v>87</v>
      </c>
      <c r="D6" s="441" t="s">
        <v>88</v>
      </c>
      <c r="E6" s="441" t="s">
        <v>88</v>
      </c>
      <c r="F6" s="441" t="s">
        <v>88</v>
      </c>
      <c r="G6" s="441" t="s">
        <v>88</v>
      </c>
      <c r="H6" s="441" t="s">
        <v>87</v>
      </c>
      <c r="I6" s="441" t="s">
        <v>187</v>
      </c>
      <c r="J6" s="441" t="s">
        <v>89</v>
      </c>
    </row>
    <row r="7" spans="1:14" ht="12.65" customHeight="1">
      <c r="A7" s="891"/>
      <c r="B7" s="918"/>
      <c r="C7" s="441" t="s">
        <v>218</v>
      </c>
      <c r="D7" s="441" t="s">
        <v>219</v>
      </c>
      <c r="E7" s="441" t="s">
        <v>220</v>
      </c>
      <c r="F7" s="441" t="s">
        <v>221</v>
      </c>
      <c r="G7" s="441" t="s">
        <v>222</v>
      </c>
      <c r="H7" s="441" t="s">
        <v>223</v>
      </c>
      <c r="I7" s="441" t="s">
        <v>187</v>
      </c>
      <c r="J7" s="441" t="s">
        <v>90</v>
      </c>
    </row>
    <row r="8" spans="1:14" ht="15" customHeight="1">
      <c r="A8" s="892"/>
      <c r="B8" s="919"/>
      <c r="C8" s="451" t="s">
        <v>224</v>
      </c>
      <c r="D8" s="451" t="s">
        <v>225</v>
      </c>
      <c r="E8" s="451" t="s">
        <v>226</v>
      </c>
      <c r="F8" s="451" t="s">
        <v>227</v>
      </c>
      <c r="G8" s="451" t="s">
        <v>228</v>
      </c>
      <c r="H8" s="451" t="s">
        <v>228</v>
      </c>
      <c r="I8" s="451" t="s">
        <v>38</v>
      </c>
      <c r="J8" s="451" t="s">
        <v>91</v>
      </c>
    </row>
    <row r="9" spans="1:14" ht="16.899999999999999" customHeight="1">
      <c r="A9" s="347">
        <v>2021</v>
      </c>
      <c r="B9" s="101"/>
      <c r="C9" s="712"/>
      <c r="D9" s="712"/>
      <c r="E9" s="712"/>
      <c r="F9" s="712"/>
      <c r="G9" s="712"/>
      <c r="H9" s="712"/>
      <c r="I9" s="712"/>
      <c r="J9" s="712"/>
    </row>
    <row r="10" spans="1:14" ht="15" customHeight="1">
      <c r="A10" s="306" t="s">
        <v>470</v>
      </c>
      <c r="B10" s="263"/>
      <c r="C10" s="712"/>
      <c r="D10" s="712"/>
      <c r="E10" s="712"/>
      <c r="F10" s="712"/>
      <c r="G10" s="712"/>
      <c r="H10" s="712"/>
      <c r="I10" s="712"/>
      <c r="J10" s="712"/>
    </row>
    <row r="11" spans="1:14" ht="15" customHeight="1">
      <c r="A11" s="101" t="s">
        <v>101</v>
      </c>
      <c r="B11" s="101"/>
      <c r="C11" s="641">
        <v>-389</v>
      </c>
      <c r="D11" s="641">
        <v>-1</v>
      </c>
      <c r="E11" s="641">
        <v>-14</v>
      </c>
      <c r="F11" s="641">
        <v>0</v>
      </c>
      <c r="G11" s="641">
        <v>0</v>
      </c>
      <c r="H11" s="641">
        <v>-7</v>
      </c>
      <c r="I11" s="641">
        <f>SUM(C11+D11+E11+F11+H11)</f>
        <v>-411</v>
      </c>
      <c r="J11" s="641">
        <v>-402</v>
      </c>
      <c r="M11"/>
      <c r="N11"/>
    </row>
    <row r="12" spans="1:14" ht="15" customHeight="1">
      <c r="A12" s="101" t="s">
        <v>102</v>
      </c>
      <c r="B12" s="101"/>
      <c r="C12" s="641">
        <v>-6759</v>
      </c>
      <c r="D12" s="641">
        <v>-2944</v>
      </c>
      <c r="E12" s="641">
        <v>-2942</v>
      </c>
      <c r="F12" s="641">
        <v>-3382</v>
      </c>
      <c r="G12" s="641">
        <v>-1786</v>
      </c>
      <c r="H12" s="641">
        <v>-13589</v>
      </c>
      <c r="I12" s="641">
        <f>SUM(C12+D12+E12+F12+G12+H12)</f>
        <v>-31402</v>
      </c>
      <c r="J12" s="641">
        <v>-27621</v>
      </c>
      <c r="L12"/>
      <c r="M12"/>
      <c r="N12"/>
    </row>
    <row r="13" spans="1:14" ht="15" customHeight="1">
      <c r="A13" s="101" t="s">
        <v>512</v>
      </c>
      <c r="B13" s="104"/>
      <c r="C13" s="641">
        <v>-426</v>
      </c>
      <c r="D13" s="641">
        <v>-345</v>
      </c>
      <c r="E13" s="641">
        <v>-276</v>
      </c>
      <c r="F13" s="641">
        <v>-228</v>
      </c>
      <c r="G13" s="641">
        <v>-176</v>
      </c>
      <c r="H13" s="641">
        <v>-488</v>
      </c>
      <c r="I13" s="641">
        <f t="shared" ref="I13:I16" si="0">SUM(C13+D13+E13+F13+G13+H13)</f>
        <v>-1939</v>
      </c>
      <c r="J13" s="641">
        <v>-1649</v>
      </c>
      <c r="L13"/>
      <c r="M13"/>
      <c r="N13"/>
    </row>
    <row r="14" spans="1:14" ht="15" customHeight="1">
      <c r="A14" s="101" t="s">
        <v>217</v>
      </c>
      <c r="B14" s="101"/>
      <c r="C14" s="641">
        <v>-106</v>
      </c>
      <c r="D14" s="641">
        <v>-33</v>
      </c>
      <c r="E14" s="641">
        <v>-25</v>
      </c>
      <c r="F14" s="641">
        <v>-199</v>
      </c>
      <c r="G14" s="641">
        <v>0</v>
      </c>
      <c r="H14" s="641">
        <v>0</v>
      </c>
      <c r="I14" s="641">
        <f t="shared" si="0"/>
        <v>-363</v>
      </c>
      <c r="J14" s="641">
        <v>-277</v>
      </c>
    </row>
    <row r="15" spans="1:14" ht="15" customHeight="1">
      <c r="A15" s="228" t="s">
        <v>435</v>
      </c>
      <c r="B15" s="231"/>
      <c r="C15" s="641">
        <v>-14319</v>
      </c>
      <c r="D15" s="641">
        <v>-48</v>
      </c>
      <c r="E15" s="641">
        <v>-20</v>
      </c>
      <c r="F15" s="641">
        <v>-12</v>
      </c>
      <c r="G15" s="641">
        <v>-10</v>
      </c>
      <c r="H15" s="641">
        <v>-33</v>
      </c>
      <c r="I15" s="641">
        <f t="shared" si="0"/>
        <v>-14442</v>
      </c>
      <c r="J15" s="641">
        <v>-14442</v>
      </c>
    </row>
    <row r="16" spans="1:14" ht="15" customHeight="1">
      <c r="A16" s="121" t="s">
        <v>337</v>
      </c>
      <c r="B16" s="122"/>
      <c r="C16" s="646">
        <v>-57</v>
      </c>
      <c r="D16" s="646">
        <v>-69</v>
      </c>
      <c r="E16" s="646">
        <v>-91</v>
      </c>
      <c r="F16" s="646">
        <v>-9</v>
      </c>
      <c r="G16" s="646">
        <v>0</v>
      </c>
      <c r="H16" s="646">
        <v>0</v>
      </c>
      <c r="I16" s="646">
        <f t="shared" si="0"/>
        <v>-226</v>
      </c>
      <c r="J16" s="646">
        <v>-196</v>
      </c>
    </row>
    <row r="17" spans="1:10" ht="15" customHeight="1">
      <c r="A17" s="101"/>
      <c r="B17" s="101"/>
      <c r="C17" s="646">
        <f t="shared" ref="C17:J17" si="1">SUM(C11:C16)</f>
        <v>-22056</v>
      </c>
      <c r="D17" s="646">
        <f t="shared" si="1"/>
        <v>-3440</v>
      </c>
      <c r="E17" s="646">
        <f t="shared" si="1"/>
        <v>-3368</v>
      </c>
      <c r="F17" s="646">
        <f t="shared" si="1"/>
        <v>-3830</v>
      </c>
      <c r="G17" s="646">
        <f t="shared" si="1"/>
        <v>-1972</v>
      </c>
      <c r="H17" s="646">
        <f t="shared" si="1"/>
        <v>-14117</v>
      </c>
      <c r="I17" s="646">
        <f t="shared" si="1"/>
        <v>-48783</v>
      </c>
      <c r="J17" s="646">
        <f t="shared" si="1"/>
        <v>-44587</v>
      </c>
    </row>
    <row r="18" spans="1:10" ht="9" customHeight="1">
      <c r="A18" s="101"/>
      <c r="B18" s="101"/>
      <c r="C18" s="682"/>
      <c r="D18" s="682"/>
      <c r="E18" s="682"/>
      <c r="F18" s="682"/>
      <c r="G18" s="682"/>
      <c r="H18" s="682"/>
      <c r="I18" s="682"/>
      <c r="J18" s="682"/>
    </row>
    <row r="19" spans="1:10" ht="15" customHeight="1">
      <c r="A19" s="306" t="s">
        <v>93</v>
      </c>
      <c r="B19" s="101"/>
      <c r="C19" s="682"/>
      <c r="D19" s="682"/>
      <c r="E19" s="682"/>
      <c r="F19" s="682"/>
      <c r="G19" s="682"/>
      <c r="H19" s="682"/>
      <c r="I19" s="682"/>
      <c r="J19" s="682"/>
    </row>
    <row r="20" spans="1:10" ht="15" customHeight="1">
      <c r="A20" s="101" t="s">
        <v>94</v>
      </c>
      <c r="B20" s="101"/>
      <c r="C20" s="682"/>
      <c r="D20" s="682"/>
      <c r="E20" s="682"/>
      <c r="F20" s="682"/>
      <c r="G20" s="682"/>
      <c r="H20" s="682"/>
      <c r="I20" s="641"/>
      <c r="J20" s="647">
        <v>-121</v>
      </c>
    </row>
    <row r="21" spans="1:10" ht="15" customHeight="1">
      <c r="A21" s="874" t="s">
        <v>627</v>
      </c>
      <c r="B21" s="874"/>
      <c r="C21" s="647">
        <v>815</v>
      </c>
      <c r="D21" s="647">
        <v>56</v>
      </c>
      <c r="E21" s="647">
        <v>492</v>
      </c>
      <c r="F21" s="647">
        <v>45</v>
      </c>
      <c r="G21" s="647">
        <v>45</v>
      </c>
      <c r="H21" s="647">
        <v>986</v>
      </c>
      <c r="I21" s="641">
        <f>SUM(C21+D21+E21+F21+G21+H21)</f>
        <v>2439</v>
      </c>
      <c r="J21" s="647">
        <v>0</v>
      </c>
    </row>
    <row r="22" spans="1:10" ht="15" customHeight="1">
      <c r="A22" s="874" t="s">
        <v>628</v>
      </c>
      <c r="B22" s="874"/>
      <c r="C22" s="641">
        <v>-811</v>
      </c>
      <c r="D22" s="641">
        <v>-38</v>
      </c>
      <c r="E22" s="641">
        <v>-499</v>
      </c>
      <c r="F22" s="641">
        <v>-39</v>
      </c>
      <c r="G22" s="641">
        <v>-39</v>
      </c>
      <c r="H22" s="641">
        <v>-1043</v>
      </c>
      <c r="I22" s="641">
        <f>SUM(C22+D22+E22+F22+G22+H22)</f>
        <v>-2469</v>
      </c>
      <c r="J22" s="647">
        <v>0</v>
      </c>
    </row>
    <row r="23" spans="1:10" ht="15" customHeight="1">
      <c r="A23" s="101" t="s">
        <v>95</v>
      </c>
      <c r="B23" s="101"/>
      <c r="C23" s="682">
        <v>0</v>
      </c>
      <c r="D23" s="682">
        <v>0</v>
      </c>
      <c r="E23" s="682">
        <v>0</v>
      </c>
      <c r="F23" s="682">
        <v>0</v>
      </c>
      <c r="G23" s="682">
        <v>0</v>
      </c>
      <c r="H23" s="682">
        <v>0</v>
      </c>
      <c r="I23" s="641"/>
      <c r="J23" s="647">
        <v>-113</v>
      </c>
    </row>
    <row r="24" spans="1:10" ht="15" customHeight="1">
      <c r="A24" s="874" t="s">
        <v>627</v>
      </c>
      <c r="B24" s="874"/>
      <c r="C24" s="641">
        <v>7371</v>
      </c>
      <c r="D24" s="641">
        <v>100</v>
      </c>
      <c r="E24" s="641">
        <v>0</v>
      </c>
      <c r="F24" s="641">
        <v>0</v>
      </c>
      <c r="G24" s="641">
        <v>0</v>
      </c>
      <c r="H24" s="641">
        <v>0</v>
      </c>
      <c r="I24" s="641">
        <f>SUM(C24+D24+E24+F24+G24+H24)</f>
        <v>7471</v>
      </c>
      <c r="J24" s="647">
        <v>0</v>
      </c>
    </row>
    <row r="25" spans="1:10" ht="15" customHeight="1">
      <c r="A25" s="874" t="s">
        <v>628</v>
      </c>
      <c r="B25" s="874"/>
      <c r="C25" s="641">
        <v>-7505</v>
      </c>
      <c r="D25" s="641">
        <v>-103</v>
      </c>
      <c r="E25" s="641">
        <v>0</v>
      </c>
      <c r="F25" s="641">
        <v>0</v>
      </c>
      <c r="G25" s="641">
        <v>0</v>
      </c>
      <c r="H25" s="641">
        <v>0</v>
      </c>
      <c r="I25" s="641">
        <f>SUM(C25+D25+E25+F25+G25+H25)</f>
        <v>-7608</v>
      </c>
      <c r="J25" s="647">
        <v>0</v>
      </c>
    </row>
    <row r="26" spans="1:10" ht="15" customHeight="1">
      <c r="A26" s="101" t="s">
        <v>190</v>
      </c>
      <c r="B26" s="101"/>
      <c r="C26" s="682">
        <v>0</v>
      </c>
      <c r="D26" s="682">
        <v>0</v>
      </c>
      <c r="E26" s="682">
        <v>0</v>
      </c>
      <c r="F26" s="682">
        <v>0</v>
      </c>
      <c r="G26" s="682">
        <v>0</v>
      </c>
      <c r="H26" s="682">
        <v>0</v>
      </c>
      <c r="I26" s="641"/>
      <c r="J26" s="647">
        <v>-1</v>
      </c>
    </row>
    <row r="27" spans="1:10" ht="15" customHeight="1">
      <c r="A27" s="874" t="s">
        <v>627</v>
      </c>
      <c r="B27" s="874"/>
      <c r="C27" s="641">
        <v>0</v>
      </c>
      <c r="D27" s="641">
        <v>0</v>
      </c>
      <c r="E27" s="641">
        <v>0</v>
      </c>
      <c r="F27" s="641">
        <v>0</v>
      </c>
      <c r="G27" s="641">
        <v>0</v>
      </c>
      <c r="H27" s="641">
        <v>0</v>
      </c>
      <c r="I27" s="641">
        <f>SUM(C27+D27+E27+F27+G27+H27)</f>
        <v>0</v>
      </c>
      <c r="J27" s="682">
        <v>0</v>
      </c>
    </row>
    <row r="28" spans="1:10" ht="15" customHeight="1">
      <c r="A28" s="874" t="s">
        <v>628</v>
      </c>
      <c r="B28" s="874"/>
      <c r="C28" s="646">
        <v>-1</v>
      </c>
      <c r="D28" s="646">
        <v>0</v>
      </c>
      <c r="E28" s="646">
        <v>0</v>
      </c>
      <c r="F28" s="646">
        <v>0</v>
      </c>
      <c r="G28" s="646">
        <v>0</v>
      </c>
      <c r="H28" s="646">
        <v>0</v>
      </c>
      <c r="I28" s="646">
        <f>SUM(C28+D28+E28+F28+G28+H28)</f>
        <v>-1</v>
      </c>
      <c r="J28" s="713">
        <v>0</v>
      </c>
    </row>
    <row r="29" spans="1:10" ht="15" customHeight="1">
      <c r="A29" s="101"/>
      <c r="B29" s="101"/>
      <c r="C29" s="646">
        <f t="shared" ref="C29:I29" si="2">SUM(C21:C28)</f>
        <v>-131</v>
      </c>
      <c r="D29" s="646">
        <f t="shared" si="2"/>
        <v>15</v>
      </c>
      <c r="E29" s="646">
        <f t="shared" si="2"/>
        <v>-7</v>
      </c>
      <c r="F29" s="646">
        <f t="shared" si="2"/>
        <v>6</v>
      </c>
      <c r="G29" s="646">
        <f t="shared" si="2"/>
        <v>6</v>
      </c>
      <c r="H29" s="646">
        <f t="shared" si="2"/>
        <v>-57</v>
      </c>
      <c r="I29" s="646">
        <f t="shared" si="2"/>
        <v>-168</v>
      </c>
      <c r="J29" s="646">
        <f>SUM(J20:J28)</f>
        <v>-235</v>
      </c>
    </row>
    <row r="30" spans="1:10" ht="15" customHeight="1">
      <c r="A30" s="458" t="s">
        <v>38</v>
      </c>
      <c r="B30" s="458"/>
      <c r="C30" s="646">
        <f t="shared" ref="C30:J30" si="3">C17+C29</f>
        <v>-22187</v>
      </c>
      <c r="D30" s="646">
        <f t="shared" si="3"/>
        <v>-3425</v>
      </c>
      <c r="E30" s="646">
        <f t="shared" si="3"/>
        <v>-3375</v>
      </c>
      <c r="F30" s="646">
        <f t="shared" si="3"/>
        <v>-3824</v>
      </c>
      <c r="G30" s="646">
        <f t="shared" si="3"/>
        <v>-1966</v>
      </c>
      <c r="H30" s="646">
        <f t="shared" si="3"/>
        <v>-14174</v>
      </c>
      <c r="I30" s="646">
        <f t="shared" si="3"/>
        <v>-48951</v>
      </c>
      <c r="J30" s="646">
        <f t="shared" si="3"/>
        <v>-44822</v>
      </c>
    </row>
    <row r="31" spans="1:10" ht="14">
      <c r="A31" s="347">
        <v>2020</v>
      </c>
      <c r="B31" s="220"/>
      <c r="C31" s="165"/>
      <c r="D31" s="165"/>
      <c r="E31" s="165"/>
      <c r="F31" s="165"/>
      <c r="G31" s="165"/>
      <c r="H31" s="165"/>
      <c r="I31" s="165"/>
      <c r="J31" s="165"/>
    </row>
    <row r="32" spans="1:10" ht="15" customHeight="1">
      <c r="A32" s="306" t="s">
        <v>470</v>
      </c>
      <c r="B32" s="273"/>
      <c r="C32" s="274"/>
      <c r="D32" s="274"/>
      <c r="E32" s="274"/>
      <c r="F32" s="274"/>
      <c r="G32" s="274"/>
      <c r="H32" s="274"/>
      <c r="I32" s="274"/>
      <c r="J32" s="274"/>
    </row>
    <row r="33" spans="1:10" ht="15" customHeight="1">
      <c r="A33" s="220" t="s">
        <v>101</v>
      </c>
      <c r="B33" s="220"/>
      <c r="C33" s="221">
        <v>-413</v>
      </c>
      <c r="D33" s="221">
        <v>-2</v>
      </c>
      <c r="E33" s="221">
        <v>-1</v>
      </c>
      <c r="F33" s="221">
        <v>0</v>
      </c>
      <c r="G33" s="221">
        <v>0</v>
      </c>
      <c r="H33" s="221">
        <v>-1</v>
      </c>
      <c r="I33" s="221">
        <f t="shared" ref="I33:I37" si="4">SUM(C33:H33)</f>
        <v>-417</v>
      </c>
      <c r="J33" s="221">
        <v>-411</v>
      </c>
    </row>
    <row r="34" spans="1:10" ht="15" customHeight="1">
      <c r="A34" s="220" t="s">
        <v>102</v>
      </c>
      <c r="B34" s="220"/>
      <c r="C34" s="221">
        <v>-3926</v>
      </c>
      <c r="D34" s="221">
        <v>-2626</v>
      </c>
      <c r="E34" s="221">
        <v>-2824</v>
      </c>
      <c r="F34" s="221">
        <v>-2326</v>
      </c>
      <c r="G34" s="221">
        <v>-3278</v>
      </c>
      <c r="H34" s="221">
        <v>-13020</v>
      </c>
      <c r="I34" s="221">
        <f t="shared" si="4"/>
        <v>-28000</v>
      </c>
      <c r="J34" s="221">
        <v>-24585</v>
      </c>
    </row>
    <row r="35" spans="1:10" ht="15" customHeight="1">
      <c r="A35" s="220" t="s">
        <v>512</v>
      </c>
      <c r="B35" s="222"/>
      <c r="C35" s="221">
        <v>-442</v>
      </c>
      <c r="D35" s="221">
        <v>-352</v>
      </c>
      <c r="E35" s="221">
        <v>-292</v>
      </c>
      <c r="F35" s="221">
        <v>-234</v>
      </c>
      <c r="G35" s="221">
        <v>-187</v>
      </c>
      <c r="H35" s="221">
        <v>-591</v>
      </c>
      <c r="I35" s="221">
        <f t="shared" si="4"/>
        <v>-2098</v>
      </c>
      <c r="J35" s="221">
        <v>-1771</v>
      </c>
    </row>
    <row r="36" spans="1:10" ht="15" customHeight="1">
      <c r="A36" s="220" t="s">
        <v>217</v>
      </c>
      <c r="B36" s="220"/>
      <c r="C36" s="221">
        <v>-117</v>
      </c>
      <c r="D36" s="221">
        <v>-12</v>
      </c>
      <c r="E36" s="221">
        <v>-33</v>
      </c>
      <c r="F36" s="221">
        <v>-23</v>
      </c>
      <c r="G36" s="221">
        <v>-51</v>
      </c>
      <c r="H36" s="221">
        <v>0</v>
      </c>
      <c r="I36" s="221">
        <f t="shared" si="4"/>
        <v>-236</v>
      </c>
      <c r="J36" s="221">
        <v>-223</v>
      </c>
    </row>
    <row r="37" spans="1:10" ht="15" customHeight="1">
      <c r="A37" s="228" t="s">
        <v>435</v>
      </c>
      <c r="B37" s="231"/>
      <c r="C37" s="230">
        <v>-13585</v>
      </c>
      <c r="D37" s="230">
        <v>-46</v>
      </c>
      <c r="E37" s="230">
        <v>-15</v>
      </c>
      <c r="F37" s="230">
        <v>-17</v>
      </c>
      <c r="G37" s="230">
        <v>-4</v>
      </c>
      <c r="H37" s="230">
        <v>-32</v>
      </c>
      <c r="I37" s="232">
        <f t="shared" si="4"/>
        <v>-13699</v>
      </c>
      <c r="J37" s="230">
        <v>-13699</v>
      </c>
    </row>
    <row r="38" spans="1:10" ht="15" customHeight="1">
      <c r="A38" s="220" t="s">
        <v>337</v>
      </c>
      <c r="B38" s="222"/>
      <c r="C38" s="386">
        <v>-60</v>
      </c>
      <c r="D38" s="386">
        <v>-12</v>
      </c>
      <c r="E38" s="386">
        <v>-76</v>
      </c>
      <c r="F38" s="386">
        <v>-35</v>
      </c>
      <c r="G38" s="386">
        <v>-8</v>
      </c>
      <c r="H38" s="386">
        <v>0</v>
      </c>
      <c r="I38" s="386">
        <f>SUM(C38:H38)</f>
        <v>-191</v>
      </c>
      <c r="J38" s="386">
        <v>-164</v>
      </c>
    </row>
    <row r="39" spans="1:10" ht="15" customHeight="1">
      <c r="A39" s="220"/>
      <c r="B39" s="220"/>
      <c r="C39" s="386">
        <f t="shared" ref="C39:J39" si="5">SUM(C33:C38)</f>
        <v>-18543</v>
      </c>
      <c r="D39" s="386">
        <f t="shared" si="5"/>
        <v>-3050</v>
      </c>
      <c r="E39" s="386">
        <f t="shared" si="5"/>
        <v>-3241</v>
      </c>
      <c r="F39" s="386">
        <f t="shared" si="5"/>
        <v>-2635</v>
      </c>
      <c r="G39" s="386">
        <f t="shared" si="5"/>
        <v>-3528</v>
      </c>
      <c r="H39" s="386">
        <f t="shared" si="5"/>
        <v>-13644</v>
      </c>
      <c r="I39" s="386">
        <f t="shared" si="5"/>
        <v>-44641</v>
      </c>
      <c r="J39" s="386">
        <f t="shared" si="5"/>
        <v>-40853</v>
      </c>
    </row>
    <row r="40" spans="1:10" ht="15" customHeight="1">
      <c r="A40" s="306" t="s">
        <v>93</v>
      </c>
      <c r="B40" s="220"/>
      <c r="C40" s="223"/>
      <c r="D40" s="223"/>
      <c r="E40" s="223"/>
      <c r="F40" s="223"/>
      <c r="G40" s="223"/>
      <c r="H40" s="223"/>
      <c r="I40" s="223"/>
      <c r="J40" s="223"/>
    </row>
    <row r="41" spans="1:10" ht="15" customHeight="1">
      <c r="A41" s="220" t="s">
        <v>94</v>
      </c>
      <c r="B41" s="220"/>
      <c r="C41" s="223"/>
      <c r="D41" s="223"/>
      <c r="E41" s="223"/>
      <c r="F41" s="223"/>
      <c r="G41" s="223"/>
      <c r="H41" s="223"/>
      <c r="I41" s="223"/>
      <c r="J41" s="223">
        <v>-257</v>
      </c>
    </row>
    <row r="42" spans="1:10" ht="15" customHeight="1">
      <c r="A42" s="874" t="s">
        <v>627</v>
      </c>
      <c r="B42" s="874"/>
      <c r="C42" s="221">
        <v>174</v>
      </c>
      <c r="D42" s="221">
        <v>1069</v>
      </c>
      <c r="E42" s="221">
        <v>40</v>
      </c>
      <c r="F42" s="221">
        <v>441</v>
      </c>
      <c r="G42" s="221">
        <v>29</v>
      </c>
      <c r="H42" s="221">
        <v>877</v>
      </c>
      <c r="I42" s="221">
        <f>SUM(C42:H42)</f>
        <v>2630</v>
      </c>
      <c r="J42" s="267"/>
    </row>
    <row r="43" spans="1:10" ht="15" customHeight="1">
      <c r="A43" s="874" t="s">
        <v>628</v>
      </c>
      <c r="B43" s="874"/>
      <c r="C43" s="221">
        <v>-134</v>
      </c>
      <c r="D43" s="221">
        <v>-1148</v>
      </c>
      <c r="E43" s="221">
        <v>-21</v>
      </c>
      <c r="F43" s="221">
        <v>-479</v>
      </c>
      <c r="G43" s="221">
        <v>-19</v>
      </c>
      <c r="H43" s="221">
        <v>-977</v>
      </c>
      <c r="I43" s="267">
        <f t="shared" ref="I43:I49" si="6">SUM(C43:H43)</f>
        <v>-2778</v>
      </c>
      <c r="J43" s="267"/>
    </row>
    <row r="44" spans="1:10" ht="15" customHeight="1">
      <c r="A44" s="220" t="s">
        <v>95</v>
      </c>
      <c r="B44" s="220"/>
      <c r="C44" s="223"/>
      <c r="D44" s="223"/>
      <c r="E44" s="223"/>
      <c r="F44" s="223"/>
      <c r="G44" s="223"/>
      <c r="H44" s="223"/>
      <c r="I44" s="267">
        <f t="shared" si="6"/>
        <v>0</v>
      </c>
      <c r="J44" s="223">
        <v>-158</v>
      </c>
    </row>
    <row r="45" spans="1:10" ht="15" customHeight="1">
      <c r="A45" s="874" t="s">
        <v>627</v>
      </c>
      <c r="B45" s="874"/>
      <c r="C45" s="221">
        <v>6163</v>
      </c>
      <c r="D45" s="221">
        <v>0</v>
      </c>
      <c r="E45" s="221">
        <v>0</v>
      </c>
      <c r="F45" s="221">
        <v>0</v>
      </c>
      <c r="G45" s="221">
        <v>0</v>
      </c>
      <c r="H45" s="221">
        <v>0</v>
      </c>
      <c r="I45" s="267">
        <f t="shared" si="6"/>
        <v>6163</v>
      </c>
      <c r="J45" s="267"/>
    </row>
    <row r="46" spans="1:10" ht="15" customHeight="1">
      <c r="A46" s="874" t="s">
        <v>628</v>
      </c>
      <c r="B46" s="874"/>
      <c r="C46" s="221">
        <v>-6333</v>
      </c>
      <c r="D46" s="221">
        <v>0</v>
      </c>
      <c r="E46" s="221">
        <v>0</v>
      </c>
      <c r="F46" s="221">
        <v>0</v>
      </c>
      <c r="G46" s="221">
        <v>0</v>
      </c>
      <c r="H46" s="221">
        <v>0</v>
      </c>
      <c r="I46" s="267">
        <f t="shared" si="6"/>
        <v>-6333</v>
      </c>
      <c r="J46" s="267"/>
    </row>
    <row r="47" spans="1:10" ht="15" customHeight="1">
      <c r="A47" s="220" t="s">
        <v>190</v>
      </c>
      <c r="B47" s="220"/>
      <c r="C47" s="223"/>
      <c r="D47" s="223"/>
      <c r="E47" s="223"/>
      <c r="F47" s="223"/>
      <c r="G47" s="223"/>
      <c r="H47" s="223"/>
      <c r="I47" s="267">
        <f t="shared" si="6"/>
        <v>0</v>
      </c>
      <c r="J47" s="223">
        <v>-3</v>
      </c>
    </row>
    <row r="48" spans="1:10" ht="15" customHeight="1">
      <c r="A48" s="874" t="s">
        <v>627</v>
      </c>
      <c r="B48" s="874"/>
      <c r="C48" s="267">
        <v>0</v>
      </c>
      <c r="D48" s="221">
        <v>0</v>
      </c>
      <c r="E48" s="221">
        <v>0</v>
      </c>
      <c r="F48" s="221">
        <v>0</v>
      </c>
      <c r="G48" s="221">
        <v>0</v>
      </c>
      <c r="H48" s="221">
        <v>0</v>
      </c>
      <c r="I48" s="267">
        <f t="shared" si="6"/>
        <v>0</v>
      </c>
      <c r="J48" s="223"/>
    </row>
    <row r="49" spans="1:13" ht="15" customHeight="1">
      <c r="A49" s="874" t="s">
        <v>628</v>
      </c>
      <c r="B49" s="874"/>
      <c r="C49" s="386">
        <v>-3</v>
      </c>
      <c r="D49" s="386">
        <v>0</v>
      </c>
      <c r="E49" s="386">
        <v>0</v>
      </c>
      <c r="F49" s="386">
        <v>0</v>
      </c>
      <c r="G49" s="386">
        <v>0</v>
      </c>
      <c r="H49" s="386">
        <v>0</v>
      </c>
      <c r="I49" s="267">
        <f t="shared" si="6"/>
        <v>-3</v>
      </c>
      <c r="J49" s="386"/>
    </row>
    <row r="50" spans="1:13" ht="15" customHeight="1">
      <c r="A50" s="220"/>
      <c r="B50" s="220"/>
      <c r="C50" s="386">
        <f t="shared" ref="C50:I50" si="7">SUM(C42:C49)</f>
        <v>-133</v>
      </c>
      <c r="D50" s="386">
        <f t="shared" si="7"/>
        <v>-79</v>
      </c>
      <c r="E50" s="386">
        <f t="shared" si="7"/>
        <v>19</v>
      </c>
      <c r="F50" s="386">
        <f t="shared" si="7"/>
        <v>-38</v>
      </c>
      <c r="G50" s="386">
        <f t="shared" si="7"/>
        <v>10</v>
      </c>
      <c r="H50" s="386">
        <f t="shared" si="7"/>
        <v>-100</v>
      </c>
      <c r="I50" s="389">
        <f t="shared" si="7"/>
        <v>-321</v>
      </c>
      <c r="J50" s="386">
        <f>SUM(J41:J49)</f>
        <v>-418</v>
      </c>
    </row>
    <row r="51" spans="1:13" ht="15" customHeight="1">
      <c r="A51" s="458" t="s">
        <v>38</v>
      </c>
      <c r="B51" s="458"/>
      <c r="C51" s="386">
        <f t="shared" ref="C51:J51" si="8">C39+C50</f>
        <v>-18676</v>
      </c>
      <c r="D51" s="386">
        <f t="shared" si="8"/>
        <v>-3129</v>
      </c>
      <c r="E51" s="386">
        <f t="shared" si="8"/>
        <v>-3222</v>
      </c>
      <c r="F51" s="386">
        <f t="shared" si="8"/>
        <v>-2673</v>
      </c>
      <c r="G51" s="386">
        <f t="shared" si="8"/>
        <v>-3518</v>
      </c>
      <c r="H51" s="386">
        <f t="shared" si="8"/>
        <v>-13744</v>
      </c>
      <c r="I51" s="386">
        <f t="shared" si="8"/>
        <v>-44962</v>
      </c>
      <c r="J51" s="386">
        <f t="shared" si="8"/>
        <v>-41271</v>
      </c>
    </row>
    <row r="52" spans="1:13" ht="6" customHeight="1">
      <c r="A52" s="265"/>
      <c r="B52" s="265"/>
      <c r="C52" s="266"/>
      <c r="D52" s="266"/>
      <c r="E52" s="266"/>
      <c r="F52" s="266"/>
      <c r="G52" s="266"/>
      <c r="H52" s="266"/>
      <c r="I52" s="266"/>
      <c r="J52" s="266"/>
    </row>
    <row r="53" spans="1:13" ht="15" customHeight="1">
      <c r="A53" s="922"/>
      <c r="B53" s="922"/>
      <c r="C53" s="922"/>
      <c r="D53" s="922"/>
      <c r="E53" s="922"/>
      <c r="F53" s="922"/>
      <c r="G53" s="922"/>
      <c r="H53" s="922"/>
      <c r="I53" s="922"/>
      <c r="J53" s="922"/>
    </row>
    <row r="54" spans="1:13" ht="15" customHeight="1">
      <c r="A54" s="437"/>
      <c r="B54" s="437"/>
      <c r="C54" s="266"/>
      <c r="D54" s="266"/>
      <c r="E54" s="266"/>
      <c r="F54" s="266"/>
      <c r="G54" s="266"/>
      <c r="H54" s="266"/>
      <c r="I54" s="266"/>
      <c r="J54" s="266"/>
    </row>
    <row r="55" spans="1:13" ht="15" customHeight="1">
      <c r="A55" s="437"/>
      <c r="B55" s="437"/>
      <c r="C55" s="266"/>
      <c r="D55" s="266"/>
      <c r="E55" s="266"/>
      <c r="F55" s="266"/>
      <c r="G55" s="266"/>
      <c r="H55" s="266"/>
      <c r="I55" s="266"/>
      <c r="J55" s="266"/>
    </row>
    <row r="56" spans="1:13" ht="15" customHeight="1">
      <c r="A56" s="437"/>
      <c r="B56" s="437"/>
      <c r="C56" s="266"/>
      <c r="D56" s="266"/>
      <c r="E56" s="266"/>
      <c r="F56" s="266"/>
      <c r="G56" s="266"/>
      <c r="H56" s="266"/>
      <c r="I56" s="266"/>
      <c r="J56" s="266"/>
    </row>
    <row r="57" spans="1:13" ht="12.65" customHeight="1">
      <c r="A57" s="920"/>
      <c r="B57" s="334"/>
      <c r="C57" s="441" t="s">
        <v>10</v>
      </c>
      <c r="D57" s="441" t="s">
        <v>10</v>
      </c>
      <c r="E57" s="441" t="s">
        <v>10</v>
      </c>
      <c r="F57" s="441" t="s">
        <v>10</v>
      </c>
      <c r="G57" s="441" t="s">
        <v>10</v>
      </c>
      <c r="H57" s="441" t="s">
        <v>10</v>
      </c>
      <c r="I57" s="441" t="s">
        <v>10</v>
      </c>
      <c r="J57" s="441" t="s">
        <v>10</v>
      </c>
    </row>
    <row r="58" spans="1:13" ht="15" customHeight="1">
      <c r="A58" s="920"/>
      <c r="B58" s="334"/>
      <c r="D58" s="441" t="s">
        <v>87</v>
      </c>
      <c r="E58" s="441" t="s">
        <v>87</v>
      </c>
      <c r="F58" s="441" t="s">
        <v>87</v>
      </c>
      <c r="G58" s="441" t="s">
        <v>87</v>
      </c>
      <c r="I58" s="441"/>
      <c r="J58" s="441" t="s">
        <v>591</v>
      </c>
    </row>
    <row r="59" spans="1:13" ht="11.5" customHeight="1">
      <c r="A59" s="920"/>
      <c r="B59" s="334"/>
      <c r="C59" s="441" t="s">
        <v>87</v>
      </c>
      <c r="D59" s="441" t="s">
        <v>88</v>
      </c>
      <c r="E59" s="441" t="s">
        <v>88</v>
      </c>
      <c r="F59" s="441" t="s">
        <v>88</v>
      </c>
      <c r="G59" s="441" t="s">
        <v>88</v>
      </c>
      <c r="H59" s="441" t="s">
        <v>87</v>
      </c>
      <c r="I59" s="441" t="s">
        <v>187</v>
      </c>
      <c r="J59" s="441" t="s">
        <v>188</v>
      </c>
    </row>
    <row r="60" spans="1:13" ht="12.65" customHeight="1">
      <c r="A60" s="920"/>
      <c r="B60" s="334"/>
      <c r="C60" s="441" t="s">
        <v>218</v>
      </c>
      <c r="D60" s="441" t="s">
        <v>592</v>
      </c>
      <c r="E60" s="441" t="s">
        <v>593</v>
      </c>
      <c r="F60" s="441" t="s">
        <v>594</v>
      </c>
      <c r="G60" s="441" t="s">
        <v>595</v>
      </c>
      <c r="H60" s="441" t="s">
        <v>223</v>
      </c>
      <c r="I60" s="441" t="s">
        <v>187</v>
      </c>
      <c r="J60" s="441" t="s">
        <v>317</v>
      </c>
    </row>
    <row r="61" spans="1:13" ht="15" customHeight="1">
      <c r="A61" s="921"/>
      <c r="B61" s="442"/>
      <c r="C61" s="451" t="s">
        <v>224</v>
      </c>
      <c r="D61" s="451" t="s">
        <v>225</v>
      </c>
      <c r="E61" s="451" t="s">
        <v>226</v>
      </c>
      <c r="F61" s="451" t="s">
        <v>227</v>
      </c>
      <c r="G61" s="451" t="s">
        <v>228</v>
      </c>
      <c r="H61" s="451" t="s">
        <v>228</v>
      </c>
      <c r="I61" s="451" t="s">
        <v>38</v>
      </c>
      <c r="J61" s="451" t="s">
        <v>520</v>
      </c>
    </row>
    <row r="62" spans="1:13" ht="8.25" customHeight="1">
      <c r="A62" s="265"/>
      <c r="B62" s="262"/>
      <c r="C62" s="152"/>
      <c r="D62" s="152"/>
      <c r="E62" s="152"/>
      <c r="F62" s="152"/>
      <c r="G62" s="152"/>
      <c r="H62" s="152"/>
      <c r="I62" s="152"/>
      <c r="J62" s="152"/>
    </row>
    <row r="63" spans="1:13" ht="15" customHeight="1">
      <c r="A63" s="914">
        <v>2021</v>
      </c>
      <c r="B63" s="914"/>
      <c r="C63" s="714"/>
      <c r="D63" s="714"/>
      <c r="E63" s="714"/>
      <c r="F63" s="714"/>
      <c r="G63" s="714"/>
      <c r="H63" s="714"/>
      <c r="I63" s="714"/>
      <c r="J63" s="714"/>
    </row>
    <row r="64" spans="1:13" ht="15" customHeight="1">
      <c r="A64" s="874" t="s">
        <v>318</v>
      </c>
      <c r="B64" s="874"/>
      <c r="C64" s="641">
        <v>3118</v>
      </c>
      <c r="D64" s="641">
        <v>0</v>
      </c>
      <c r="E64" s="641">
        <v>0</v>
      </c>
      <c r="F64" s="641">
        <v>0</v>
      </c>
      <c r="G64" s="641">
        <v>0</v>
      </c>
      <c r="H64" s="641">
        <v>0</v>
      </c>
      <c r="I64" s="641">
        <f>SUM(C64:H64)</f>
        <v>3118</v>
      </c>
      <c r="J64" s="647"/>
      <c r="M64" s="844"/>
    </row>
    <row r="65" spans="1:10" ht="15" customHeight="1">
      <c r="A65" s="874" t="s">
        <v>319</v>
      </c>
      <c r="B65" s="874"/>
      <c r="C65" s="641">
        <v>-3073</v>
      </c>
      <c r="D65" s="641">
        <v>0</v>
      </c>
      <c r="E65" s="641">
        <v>0</v>
      </c>
      <c r="F65" s="641">
        <v>0</v>
      </c>
      <c r="G65" s="641">
        <v>0</v>
      </c>
      <c r="H65" s="641">
        <v>0</v>
      </c>
      <c r="I65" s="641">
        <f>SUM(C65:H65)</f>
        <v>-3073</v>
      </c>
      <c r="J65" s="641">
        <v>67</v>
      </c>
    </row>
    <row r="66" spans="1:10" ht="15" customHeight="1">
      <c r="A66" s="915" t="s">
        <v>458</v>
      </c>
      <c r="B66" s="915"/>
      <c r="C66" s="641">
        <v>1170</v>
      </c>
      <c r="D66" s="641">
        <v>530</v>
      </c>
      <c r="E66" s="641">
        <v>473</v>
      </c>
      <c r="F66" s="641">
        <v>26</v>
      </c>
      <c r="G66" s="641">
        <v>26</v>
      </c>
      <c r="H66" s="641">
        <v>896</v>
      </c>
      <c r="I66" s="641">
        <f t="shared" ref="I66:I69" si="9">SUM(C66:H66)</f>
        <v>3121</v>
      </c>
      <c r="J66" s="641">
        <v>0</v>
      </c>
    </row>
    <row r="67" spans="1:10" ht="15" customHeight="1">
      <c r="A67" s="915" t="s">
        <v>459</v>
      </c>
      <c r="B67" s="915"/>
      <c r="C67" s="641">
        <v>-1147</v>
      </c>
      <c r="D67" s="641">
        <v>-464</v>
      </c>
      <c r="E67" s="641">
        <v>-473</v>
      </c>
      <c r="F67" s="641">
        <v>-13</v>
      </c>
      <c r="G67" s="641">
        <v>-13</v>
      </c>
      <c r="H67" s="641">
        <v>-923</v>
      </c>
      <c r="I67" s="641">
        <f t="shared" si="9"/>
        <v>-3033</v>
      </c>
      <c r="J67" s="641">
        <v>-19</v>
      </c>
    </row>
    <row r="68" spans="1:10" ht="15" customHeight="1">
      <c r="A68" s="917" t="s">
        <v>551</v>
      </c>
      <c r="B68" s="917"/>
      <c r="C68" s="641">
        <v>45</v>
      </c>
      <c r="D68" s="641">
        <v>0</v>
      </c>
      <c r="E68" s="641">
        <v>0</v>
      </c>
      <c r="F68" s="641">
        <v>0</v>
      </c>
      <c r="G68" s="641">
        <v>0</v>
      </c>
      <c r="H68" s="641">
        <v>0</v>
      </c>
      <c r="I68" s="641">
        <f t="shared" si="9"/>
        <v>45</v>
      </c>
      <c r="J68" s="641">
        <v>45</v>
      </c>
    </row>
    <row r="69" spans="1:10" ht="15" customHeight="1">
      <c r="A69" s="916" t="s">
        <v>552</v>
      </c>
      <c r="B69" s="916"/>
      <c r="C69" s="646">
        <v>-1</v>
      </c>
      <c r="D69" s="646">
        <v>0</v>
      </c>
      <c r="E69" s="646">
        <v>0</v>
      </c>
      <c r="F69" s="646">
        <v>0</v>
      </c>
      <c r="G69" s="646">
        <v>0</v>
      </c>
      <c r="H69" s="646">
        <v>0</v>
      </c>
      <c r="I69" s="646">
        <f t="shared" si="9"/>
        <v>-1</v>
      </c>
      <c r="J69" s="646">
        <v>-1</v>
      </c>
    </row>
    <row r="70" spans="1:10" ht="15" customHeight="1">
      <c r="A70" s="272"/>
      <c r="B70" s="272"/>
      <c r="C70" s="161"/>
      <c r="D70" s="161"/>
      <c r="E70" s="161"/>
      <c r="F70" s="161"/>
      <c r="G70" s="161"/>
      <c r="H70" s="161"/>
      <c r="I70" s="161"/>
      <c r="J70" s="161"/>
    </row>
    <row r="71" spans="1:10" ht="15" customHeight="1">
      <c r="A71" s="910">
        <v>2020</v>
      </c>
      <c r="B71" s="910"/>
      <c r="C71" s="118"/>
      <c r="D71" s="118"/>
      <c r="E71" s="118"/>
      <c r="F71" s="118"/>
      <c r="G71" s="118"/>
      <c r="H71" s="118"/>
      <c r="I71" s="118"/>
      <c r="J71" s="118"/>
    </row>
    <row r="72" spans="1:10" ht="15" customHeight="1">
      <c r="A72" s="874" t="s">
        <v>318</v>
      </c>
      <c r="B72" s="874"/>
      <c r="C72" s="169">
        <v>3136</v>
      </c>
      <c r="D72" s="169">
        <v>0</v>
      </c>
      <c r="E72" s="169">
        <v>0</v>
      </c>
      <c r="F72" s="169">
        <v>0</v>
      </c>
      <c r="G72" s="169">
        <v>0</v>
      </c>
      <c r="H72" s="169">
        <v>0</v>
      </c>
      <c r="I72" s="169">
        <f t="shared" ref="I72:I77" si="10">SUM(C72:H72)</f>
        <v>3136</v>
      </c>
      <c r="J72" s="166">
        <v>0</v>
      </c>
    </row>
    <row r="73" spans="1:10" ht="15" customHeight="1">
      <c r="A73" s="874" t="s">
        <v>319</v>
      </c>
      <c r="B73" s="874"/>
      <c r="C73" s="169">
        <v>-3205</v>
      </c>
      <c r="D73" s="169">
        <v>0</v>
      </c>
      <c r="E73" s="169">
        <v>0</v>
      </c>
      <c r="F73" s="169">
        <v>0</v>
      </c>
      <c r="G73" s="169">
        <v>0</v>
      </c>
      <c r="H73" s="169">
        <v>0</v>
      </c>
      <c r="I73" s="169">
        <f t="shared" si="10"/>
        <v>-3205</v>
      </c>
      <c r="J73" s="169">
        <v>-50</v>
      </c>
    </row>
    <row r="74" spans="1:10" ht="15" customHeight="1">
      <c r="A74" s="915" t="s">
        <v>458</v>
      </c>
      <c r="B74" s="915"/>
      <c r="C74" s="254">
        <v>403</v>
      </c>
      <c r="D74" s="254">
        <v>1077</v>
      </c>
      <c r="E74" s="254">
        <v>488</v>
      </c>
      <c r="F74" s="254">
        <v>436</v>
      </c>
      <c r="G74" s="254">
        <v>24</v>
      </c>
      <c r="H74" s="254">
        <v>849</v>
      </c>
      <c r="I74" s="254">
        <f t="shared" si="10"/>
        <v>3277</v>
      </c>
      <c r="J74" s="254">
        <v>0</v>
      </c>
    </row>
    <row r="75" spans="1:10" ht="15" customHeight="1">
      <c r="A75" s="915" t="s">
        <v>459</v>
      </c>
      <c r="B75" s="915"/>
      <c r="C75" s="254">
        <v>-347</v>
      </c>
      <c r="D75" s="254">
        <v>-1147</v>
      </c>
      <c r="E75" s="254">
        <v>-464</v>
      </c>
      <c r="F75" s="254">
        <v>-473</v>
      </c>
      <c r="G75" s="254">
        <v>-13</v>
      </c>
      <c r="H75" s="254">
        <v>-936</v>
      </c>
      <c r="I75" s="254">
        <f t="shared" si="10"/>
        <v>-3380</v>
      </c>
      <c r="J75" s="254">
        <v>-221</v>
      </c>
    </row>
    <row r="76" spans="1:10" ht="15" customHeight="1">
      <c r="A76" s="917" t="s">
        <v>551</v>
      </c>
      <c r="B76" s="917"/>
      <c r="C76" s="267">
        <v>40</v>
      </c>
      <c r="D76" s="267">
        <v>0</v>
      </c>
      <c r="E76" s="267">
        <v>0</v>
      </c>
      <c r="F76" s="267">
        <v>0</v>
      </c>
      <c r="G76" s="267">
        <v>0</v>
      </c>
      <c r="H76" s="267">
        <v>0</v>
      </c>
      <c r="I76" s="267">
        <f t="shared" si="10"/>
        <v>40</v>
      </c>
      <c r="J76" s="267">
        <v>40</v>
      </c>
    </row>
    <row r="77" spans="1:10" ht="15" customHeight="1">
      <c r="A77" s="876" t="s">
        <v>552</v>
      </c>
      <c r="B77" s="876"/>
      <c r="C77" s="386">
        <v>-3</v>
      </c>
      <c r="D77" s="386">
        <v>0</v>
      </c>
      <c r="E77" s="386">
        <v>0</v>
      </c>
      <c r="F77" s="386">
        <v>0</v>
      </c>
      <c r="G77" s="386">
        <v>0</v>
      </c>
      <c r="H77" s="386">
        <v>0</v>
      </c>
      <c r="I77" s="386">
        <f t="shared" si="10"/>
        <v>-3</v>
      </c>
      <c r="J77" s="386">
        <v>-3</v>
      </c>
    </row>
    <row r="78" spans="1:10" ht="6" customHeight="1">
      <c r="A78" s="437"/>
      <c r="B78" s="437"/>
      <c r="C78" s="266"/>
      <c r="D78" s="266"/>
      <c r="E78" s="266"/>
      <c r="F78" s="266"/>
      <c r="G78" s="266"/>
      <c r="H78" s="266"/>
      <c r="I78" s="266"/>
      <c r="J78" s="266"/>
    </row>
    <row r="79" spans="1:10" ht="15" customHeight="1">
      <c r="A79" s="237" t="s">
        <v>778</v>
      </c>
    </row>
  </sheetData>
  <mergeCells count="30">
    <mergeCell ref="A57:A61"/>
    <mergeCell ref="A43:B43"/>
    <mergeCell ref="A45:B45"/>
    <mergeCell ref="A46:B46"/>
    <mergeCell ref="A48:B48"/>
    <mergeCell ref="A49:B49"/>
    <mergeCell ref="A53:J53"/>
    <mergeCell ref="A21:B21"/>
    <mergeCell ref="A3:A8"/>
    <mergeCell ref="B3:B8"/>
    <mergeCell ref="A42:B42"/>
    <mergeCell ref="A22:B22"/>
    <mergeCell ref="A24:B24"/>
    <mergeCell ref="A25:B25"/>
    <mergeCell ref="A27:B27"/>
    <mergeCell ref="A28:B28"/>
    <mergeCell ref="A63:B63"/>
    <mergeCell ref="A64:B64"/>
    <mergeCell ref="A65:B65"/>
    <mergeCell ref="A66:B66"/>
    <mergeCell ref="A77:B77"/>
    <mergeCell ref="A69:B69"/>
    <mergeCell ref="A71:B71"/>
    <mergeCell ref="A72:B72"/>
    <mergeCell ref="A73:B73"/>
    <mergeCell ref="A74:B74"/>
    <mergeCell ref="A68:B68"/>
    <mergeCell ref="A76:B76"/>
    <mergeCell ref="A67:B67"/>
    <mergeCell ref="A75:B75"/>
  </mergeCells>
  <printOptions horizontalCentered="1"/>
  <pageMargins left="0.23622047244094491" right="0.39370078740157483" top="0.74803149606299213" bottom="0.74803149606299213" header="0.31496062992125984" footer="0.31496062992125984"/>
  <pageSetup paperSize="9" scale="61" fitToHeight="2" orientation="portrait" r:id="rId1"/>
  <ignoredErrors>
    <ignoredError sqref="I35:I37" formulaRange="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9">
    <tabColor rgb="FF00B050"/>
    <pageSetUpPr fitToPage="1"/>
  </sheetPr>
  <dimension ref="A1:I17"/>
  <sheetViews>
    <sheetView showGridLines="0" topLeftCell="A19" zoomScaleNormal="100" zoomScaleSheetLayoutView="100" workbookViewId="0">
      <selection activeCell="E9" sqref="E9"/>
    </sheetView>
  </sheetViews>
  <sheetFormatPr defaultColWidth="9.1796875" defaultRowHeight="17.25" customHeight="1"/>
  <cols>
    <col min="1" max="1" width="72.26953125" style="12" customWidth="1"/>
    <col min="2" max="3" width="12.7265625" style="12" customWidth="1"/>
    <col min="4" max="4" width="2.7265625" style="12" customWidth="1"/>
    <col min="5" max="16384" width="9.1796875" style="12"/>
  </cols>
  <sheetData>
    <row r="1" spans="1:9" s="61" customFormat="1" ht="21.5">
      <c r="A1" s="307" t="s">
        <v>521</v>
      </c>
    </row>
    <row r="2" spans="1:9" s="61" customFormat="1" ht="17.25" customHeight="1">
      <c r="A2" s="57"/>
      <c r="B2" s="58"/>
      <c r="C2" s="59"/>
      <c r="D2" s="59"/>
      <c r="E2" s="60"/>
    </row>
    <row r="3" spans="1:9" s="208" customFormat="1" ht="17.25" customHeight="1">
      <c r="A3" s="555" t="s">
        <v>353</v>
      </c>
      <c r="B3" s="555"/>
      <c r="C3" s="555"/>
      <c r="D3" s="556"/>
    </row>
    <row r="4" spans="1:9" s="208" customFormat="1" ht="17.25" customHeight="1">
      <c r="A4" s="556" t="s">
        <v>352</v>
      </c>
      <c r="B4" s="556"/>
      <c r="C4" s="556"/>
      <c r="D4" s="556"/>
    </row>
    <row r="5" spans="1:9" s="208" customFormat="1" ht="9.65" customHeight="1">
      <c r="A5" s="556"/>
      <c r="B5" s="556"/>
      <c r="C5" s="556"/>
      <c r="D5" s="556"/>
    </row>
    <row r="6" spans="1:9" ht="14.15" customHeight="1"/>
    <row r="7" spans="1:9" ht="14.5" customHeight="1">
      <c r="A7" s="877"/>
      <c r="B7" s="586" t="s">
        <v>229</v>
      </c>
      <c r="C7" s="298" t="s">
        <v>287</v>
      </c>
    </row>
    <row r="8" spans="1:9" ht="14.15" customHeight="1">
      <c r="A8" s="876"/>
      <c r="B8" s="441">
        <v>2021</v>
      </c>
      <c r="C8" s="298">
        <v>2020</v>
      </c>
    </row>
    <row r="9" spans="1:9" ht="17.25" customHeight="1">
      <c r="A9" s="376" t="s">
        <v>553</v>
      </c>
      <c r="B9" s="707">
        <v>-7252</v>
      </c>
      <c r="C9" s="456">
        <v>-4461</v>
      </c>
      <c r="E9" s="832"/>
    </row>
    <row r="10" spans="1:9" ht="17.25" customHeight="1">
      <c r="A10" s="376" t="s">
        <v>554</v>
      </c>
      <c r="B10" s="646">
        <v>-22881</v>
      </c>
      <c r="C10" s="386">
        <v>-22844</v>
      </c>
      <c r="I10" s="207"/>
    </row>
    <row r="11" spans="1:9" ht="17.25" customHeight="1">
      <c r="A11" s="376" t="s">
        <v>462</v>
      </c>
      <c r="B11" s="641">
        <f>SUM(B9:B10)</f>
        <v>-30133</v>
      </c>
      <c r="C11" s="267">
        <f>SUM(C9:C10)</f>
        <v>-27305</v>
      </c>
    </row>
    <row r="12" spans="1:9" ht="17.25" customHeight="1">
      <c r="A12" s="376" t="s">
        <v>555</v>
      </c>
      <c r="B12" s="646">
        <v>-1649</v>
      </c>
      <c r="C12" s="386">
        <v>-1771</v>
      </c>
    </row>
    <row r="13" spans="1:9" ht="17.25" customHeight="1">
      <c r="A13" s="376" t="s">
        <v>556</v>
      </c>
      <c r="B13" s="641">
        <f>B11-B12</f>
        <v>-28484</v>
      </c>
      <c r="C13" s="267">
        <f>C11-C12</f>
        <v>-25534</v>
      </c>
      <c r="G13" s="207"/>
    </row>
    <row r="14" spans="1:9" ht="17.25" customHeight="1">
      <c r="A14" s="376" t="s">
        <v>103</v>
      </c>
      <c r="B14" s="715"/>
      <c r="C14" s="179"/>
    </row>
    <row r="15" spans="1:9" ht="17.25" customHeight="1">
      <c r="A15" s="402" t="s">
        <v>629</v>
      </c>
      <c r="B15" s="646">
        <v>-20787</v>
      </c>
      <c r="C15" s="386">
        <v>-21561.116047751399</v>
      </c>
    </row>
    <row r="16" spans="1:9" ht="5.5" customHeight="1"/>
    <row r="17" spans="1:1" ht="17.25" customHeight="1">
      <c r="A17" s="237"/>
    </row>
  </sheetData>
  <mergeCells count="1">
    <mergeCell ref="A7:A8"/>
  </mergeCells>
  <printOptions horizontalCentered="1"/>
  <pageMargins left="0.23622047244094491" right="0.23622047244094491" top="0.74803149606299213" bottom="0.74803149606299213" header="0.31496062992125984" footer="0.31496062992125984"/>
  <pageSetup paperSize="9" scale="92" orientation="portrait" r:id="rId1"/>
  <ignoredErrors>
    <ignoredError sqref="B11:C11" formulaRange="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0">
    <tabColor rgb="FF00B050"/>
    <pageSetUpPr fitToPage="1"/>
  </sheetPr>
  <dimension ref="A1:L72"/>
  <sheetViews>
    <sheetView showGridLines="0" topLeftCell="A25" zoomScaleNormal="100" zoomScaleSheetLayoutView="100" workbookViewId="0">
      <selection activeCell="D15" sqref="D15"/>
    </sheetView>
  </sheetViews>
  <sheetFormatPr defaultColWidth="9.1796875" defaultRowHeight="17.25" customHeight="1"/>
  <cols>
    <col min="1" max="1" width="43.26953125" style="12" customWidth="1"/>
    <col min="2" max="2" width="5.54296875" style="55" customWidth="1"/>
    <col min="3" max="3" width="12.7265625" style="55" customWidth="1"/>
    <col min="4" max="4" width="12.7265625" style="70" customWidth="1"/>
    <col min="5" max="5" width="12.7265625" style="22" customWidth="1"/>
    <col min="6" max="6" width="12.7265625" style="12" customWidth="1"/>
    <col min="7" max="7" width="12.7265625" style="15" customWidth="1"/>
    <col min="8" max="9" width="12.7265625" style="12" customWidth="1"/>
    <col min="10" max="16384" width="9.1796875" style="12"/>
  </cols>
  <sheetData>
    <row r="1" spans="1:12" s="61" customFormat="1" ht="21.5">
      <c r="A1" s="307" t="s">
        <v>522</v>
      </c>
      <c r="E1" s="63"/>
      <c r="G1" s="76"/>
    </row>
    <row r="2" spans="1:12" s="61" customFormat="1" ht="21.5">
      <c r="A2" s="146" t="s">
        <v>355</v>
      </c>
      <c r="E2" s="63"/>
      <c r="G2" s="76"/>
    </row>
    <row r="3" spans="1:12" s="61" customFormat="1" ht="17.149999999999999" customHeight="1">
      <c r="A3" s="146" t="s">
        <v>354</v>
      </c>
      <c r="B3" s="58"/>
      <c r="C3" s="59"/>
      <c r="D3" s="59"/>
      <c r="E3" s="137"/>
      <c r="F3" s="60"/>
      <c r="G3" s="76"/>
    </row>
    <row r="4" spans="1:12" ht="14.15" customHeight="1">
      <c r="A4" s="88"/>
      <c r="C4" s="299" t="s">
        <v>10</v>
      </c>
      <c r="D4" s="753" t="s">
        <v>10</v>
      </c>
      <c r="E4" s="296" t="s">
        <v>10</v>
      </c>
      <c r="F4" s="299" t="s">
        <v>10</v>
      </c>
      <c r="G4" s="299" t="s">
        <v>10</v>
      </c>
      <c r="H4" s="299" t="s">
        <v>10</v>
      </c>
      <c r="I4" s="299" t="s">
        <v>10</v>
      </c>
      <c r="J4" s="70"/>
      <c r="K4" s="70"/>
      <c r="L4" s="70"/>
    </row>
    <row r="5" spans="1:12" ht="14.15" customHeight="1">
      <c r="A5" s="88"/>
      <c r="C5" s="299"/>
      <c r="D5" s="378"/>
      <c r="E5" s="299" t="s">
        <v>159</v>
      </c>
      <c r="F5" s="299" t="s">
        <v>320</v>
      </c>
      <c r="G5" s="299"/>
      <c r="H5" s="299" t="s">
        <v>159</v>
      </c>
      <c r="I5" s="299"/>
      <c r="J5" s="70"/>
      <c r="K5" s="70"/>
      <c r="L5" s="70"/>
    </row>
    <row r="6" spans="1:12" ht="14.15" customHeight="1">
      <c r="A6" s="88"/>
      <c r="C6" s="299" t="s">
        <v>230</v>
      </c>
      <c r="D6" s="378" t="s">
        <v>557</v>
      </c>
      <c r="E6" s="440" t="s">
        <v>557</v>
      </c>
      <c r="F6" s="299" t="s">
        <v>165</v>
      </c>
      <c r="G6" s="299" t="s">
        <v>96</v>
      </c>
      <c r="H6" s="299" t="s">
        <v>158</v>
      </c>
      <c r="I6" s="299" t="s">
        <v>187</v>
      </c>
      <c r="J6" s="70"/>
      <c r="K6" s="70"/>
      <c r="L6" s="70"/>
    </row>
    <row r="7" spans="1:12" ht="14.15" customHeight="1">
      <c r="A7" s="88"/>
      <c r="C7" s="299" t="s">
        <v>146</v>
      </c>
      <c r="D7" s="440" t="s">
        <v>596</v>
      </c>
      <c r="E7" s="296" t="s">
        <v>299</v>
      </c>
      <c r="F7" s="299" t="s">
        <v>146</v>
      </c>
      <c r="G7" s="299" t="s">
        <v>7</v>
      </c>
      <c r="H7" s="299" t="s">
        <v>7</v>
      </c>
      <c r="I7" s="299"/>
      <c r="J7" s="70"/>
      <c r="K7" s="70"/>
      <c r="L7" s="70"/>
    </row>
    <row r="8" spans="1:12" ht="14.15" customHeight="1">
      <c r="A8" s="364"/>
      <c r="B8" s="402"/>
      <c r="C8" s="593" t="s">
        <v>164</v>
      </c>
      <c r="D8" s="593" t="s">
        <v>119</v>
      </c>
      <c r="E8" s="365" t="s">
        <v>119</v>
      </c>
      <c r="F8" s="593" t="s">
        <v>166</v>
      </c>
      <c r="G8" s="451" t="s">
        <v>166</v>
      </c>
      <c r="H8" s="451" t="s">
        <v>166</v>
      </c>
      <c r="I8" s="451" t="s">
        <v>38</v>
      </c>
      <c r="J8" s="70"/>
      <c r="K8" s="70"/>
      <c r="L8" s="70"/>
    </row>
    <row r="9" spans="1:12" ht="17.25" customHeight="1">
      <c r="A9" s="357">
        <v>44561</v>
      </c>
      <c r="B9" s="70"/>
      <c r="C9" s="716"/>
      <c r="D9" s="717"/>
      <c r="E9" s="718"/>
      <c r="F9" s="716"/>
      <c r="G9" s="717"/>
      <c r="H9" s="719"/>
      <c r="I9" s="720"/>
      <c r="J9" s="70"/>
      <c r="K9" s="70"/>
      <c r="L9" s="70"/>
    </row>
    <row r="10" spans="1:12" ht="15" customHeight="1">
      <c r="A10" s="582" t="s">
        <v>460</v>
      </c>
      <c r="B10" s="16"/>
      <c r="C10" s="721"/>
      <c r="D10" s="722"/>
      <c r="E10" s="723"/>
      <c r="F10" s="721"/>
      <c r="G10" s="722"/>
      <c r="H10" s="724"/>
      <c r="I10" s="725"/>
      <c r="J10" s="70"/>
      <c r="K10" s="70"/>
      <c r="L10" s="70"/>
    </row>
    <row r="11" spans="1:12" ht="15" customHeight="1">
      <c r="A11" s="108" t="s">
        <v>671</v>
      </c>
      <c r="B11" s="70"/>
      <c r="C11" s="726">
        <v>0</v>
      </c>
      <c r="D11" s="727">
        <v>0</v>
      </c>
      <c r="E11" s="728">
        <v>0</v>
      </c>
      <c r="F11" s="643">
        <v>0</v>
      </c>
      <c r="G11" s="645">
        <v>0</v>
      </c>
      <c r="H11" s="728">
        <v>0</v>
      </c>
      <c r="I11" s="729">
        <v>0</v>
      </c>
      <c r="J11" s="70"/>
      <c r="K11" s="832"/>
      <c r="L11" s="70"/>
    </row>
    <row r="12" spans="1:12" ht="15" customHeight="1">
      <c r="A12" s="576" t="s">
        <v>672</v>
      </c>
      <c r="B12" s="70"/>
      <c r="C12" s="726">
        <v>100</v>
      </c>
      <c r="D12" s="727">
        <v>0</v>
      </c>
      <c r="E12" s="728">
        <v>0</v>
      </c>
      <c r="F12" s="643">
        <v>-33</v>
      </c>
      <c r="G12" s="645">
        <v>0</v>
      </c>
      <c r="H12" s="728">
        <v>0</v>
      </c>
      <c r="I12" s="729">
        <v>67</v>
      </c>
      <c r="J12" s="70"/>
      <c r="K12" s="70"/>
      <c r="L12" s="70"/>
    </row>
    <row r="13" spans="1:12" ht="15" customHeight="1">
      <c r="A13" s="576" t="s">
        <v>673</v>
      </c>
      <c r="B13" s="70"/>
      <c r="C13" s="726">
        <v>0</v>
      </c>
      <c r="D13" s="730" t="s">
        <v>900</v>
      </c>
      <c r="E13" s="728">
        <v>0</v>
      </c>
      <c r="F13" s="643">
        <v>0</v>
      </c>
      <c r="G13" s="696">
        <v>0</v>
      </c>
      <c r="H13" s="728">
        <v>0</v>
      </c>
      <c r="I13" s="729">
        <v>112</v>
      </c>
      <c r="J13" s="70"/>
      <c r="K13" s="70"/>
      <c r="L13" s="70"/>
    </row>
    <row r="14" spans="1:12" ht="15" customHeight="1">
      <c r="A14" s="576" t="s">
        <v>674</v>
      </c>
      <c r="B14" s="70"/>
      <c r="C14" s="726">
        <v>16</v>
      </c>
      <c r="D14" s="730" t="s">
        <v>902</v>
      </c>
      <c r="E14" s="728">
        <v>0</v>
      </c>
      <c r="F14" s="643">
        <v>-17</v>
      </c>
      <c r="G14" s="696" t="s">
        <v>901</v>
      </c>
      <c r="H14" s="728">
        <v>-2</v>
      </c>
      <c r="I14" s="729">
        <v>-111</v>
      </c>
      <c r="J14" s="70"/>
      <c r="K14" s="70"/>
      <c r="L14" s="70"/>
    </row>
    <row r="15" spans="1:12" ht="15" customHeight="1">
      <c r="A15" s="571" t="s">
        <v>779</v>
      </c>
      <c r="B15" s="70"/>
      <c r="C15" s="731">
        <v>0</v>
      </c>
      <c r="D15" s="732">
        <v>0</v>
      </c>
      <c r="E15" s="723">
        <v>0</v>
      </c>
      <c r="F15" s="733">
        <v>0</v>
      </c>
      <c r="G15" s="734">
        <v>0</v>
      </c>
      <c r="H15" s="735">
        <v>0</v>
      </c>
      <c r="I15" s="736">
        <v>0</v>
      </c>
      <c r="J15" s="70"/>
      <c r="K15" s="70"/>
      <c r="L15" s="70"/>
    </row>
    <row r="16" spans="1:12" ht="15" customHeight="1">
      <c r="A16" s="576" t="s">
        <v>671</v>
      </c>
      <c r="B16" s="70"/>
      <c r="C16" s="726">
        <v>0</v>
      </c>
      <c r="D16" s="727">
        <v>0</v>
      </c>
      <c r="E16" s="728">
        <v>0</v>
      </c>
      <c r="F16" s="643">
        <v>0</v>
      </c>
      <c r="G16" s="645">
        <v>0</v>
      </c>
      <c r="H16" s="728">
        <v>-39</v>
      </c>
      <c r="I16" s="729">
        <v>-39</v>
      </c>
      <c r="J16" s="70"/>
      <c r="K16" s="70"/>
      <c r="L16" s="70"/>
    </row>
    <row r="17" spans="1:12" ht="15" customHeight="1">
      <c r="A17" s="576" t="s">
        <v>672</v>
      </c>
      <c r="B17" s="70"/>
      <c r="C17" s="726">
        <v>0</v>
      </c>
      <c r="D17" s="727">
        <v>11</v>
      </c>
      <c r="E17" s="728">
        <v>52</v>
      </c>
      <c r="F17" s="643">
        <v>0</v>
      </c>
      <c r="G17" s="645">
        <v>-24</v>
      </c>
      <c r="H17" s="728">
        <v>-58</v>
      </c>
      <c r="I17" s="729">
        <v>-19</v>
      </c>
      <c r="J17" s="70"/>
      <c r="K17" s="70"/>
      <c r="L17" s="70"/>
    </row>
    <row r="18" spans="1:12" ht="15" customHeight="1">
      <c r="A18" s="576" t="s">
        <v>674</v>
      </c>
      <c r="B18" s="70"/>
      <c r="C18" s="726">
        <v>0</v>
      </c>
      <c r="D18" s="727">
        <v>0</v>
      </c>
      <c r="E18" s="728">
        <v>0</v>
      </c>
      <c r="F18" s="643">
        <v>0</v>
      </c>
      <c r="G18" s="645">
        <v>0</v>
      </c>
      <c r="H18" s="728">
        <v>0</v>
      </c>
      <c r="I18" s="729">
        <v>0</v>
      </c>
      <c r="J18" s="70"/>
      <c r="K18" s="70"/>
      <c r="L18" s="70"/>
    </row>
    <row r="19" spans="1:12" ht="15" customHeight="1">
      <c r="A19" s="571" t="s">
        <v>1</v>
      </c>
      <c r="B19" s="70"/>
      <c r="C19" s="731">
        <v>0</v>
      </c>
      <c r="D19" s="727">
        <v>0</v>
      </c>
      <c r="E19" s="735">
        <v>0</v>
      </c>
      <c r="F19" s="733">
        <v>0</v>
      </c>
      <c r="G19" s="734">
        <v>0</v>
      </c>
      <c r="H19" s="735">
        <v>0</v>
      </c>
      <c r="I19" s="736">
        <v>0</v>
      </c>
      <c r="J19" s="70"/>
      <c r="K19" s="70"/>
      <c r="L19" s="70"/>
    </row>
    <row r="20" spans="1:12" ht="15" customHeight="1">
      <c r="A20" s="576" t="s">
        <v>672</v>
      </c>
      <c r="B20" s="70"/>
      <c r="C20" s="726">
        <v>45</v>
      </c>
      <c r="D20" s="727">
        <v>0</v>
      </c>
      <c r="E20" s="728">
        <v>0</v>
      </c>
      <c r="F20" s="643">
        <v>-1</v>
      </c>
      <c r="G20" s="645">
        <v>0</v>
      </c>
      <c r="H20" s="728">
        <v>0</v>
      </c>
      <c r="I20" s="729">
        <v>44</v>
      </c>
      <c r="J20" s="70"/>
      <c r="K20" s="70"/>
      <c r="L20" s="70"/>
    </row>
    <row r="21" spans="1:12" ht="15" customHeight="1">
      <c r="A21" s="576" t="s">
        <v>674</v>
      </c>
      <c r="B21" s="70"/>
      <c r="C21" s="737"/>
      <c r="D21" s="738"/>
      <c r="E21" s="739"/>
      <c r="F21" s="644"/>
      <c r="G21" s="646"/>
      <c r="H21" s="739"/>
      <c r="I21" s="740"/>
      <c r="J21" s="70"/>
      <c r="K21" s="70"/>
      <c r="L21" s="70"/>
    </row>
    <row r="22" spans="1:12" ht="16.899999999999999" customHeight="1">
      <c r="A22" s="578"/>
      <c r="B22" s="70"/>
      <c r="C22" s="737">
        <f>SUM(C11:C21)</f>
        <v>161</v>
      </c>
      <c r="D22" s="781">
        <v>76</v>
      </c>
      <c r="E22" s="741">
        <f>SUM(E11:E21)</f>
        <v>52</v>
      </c>
      <c r="F22" s="644">
        <f>SUM(F1:F21)</f>
        <v>-51</v>
      </c>
      <c r="G22" s="648">
        <v>-85</v>
      </c>
      <c r="H22" s="742">
        <f>SUM(H11:H21)</f>
        <v>-99</v>
      </c>
      <c r="I22" s="743">
        <f>SUM(I11:I21)</f>
        <v>54</v>
      </c>
      <c r="J22" s="70"/>
      <c r="K22" s="70"/>
      <c r="L22" s="70"/>
    </row>
    <row r="23" spans="1:12" s="70" customFormat="1" ht="16.5" customHeight="1">
      <c r="A23" s="577"/>
      <c r="B23" s="402"/>
      <c r="C23" s="924" t="s">
        <v>304</v>
      </c>
      <c r="D23" s="930"/>
      <c r="E23" s="739">
        <f>SUM(C22:E22)</f>
        <v>289</v>
      </c>
      <c r="F23" s="924" t="s">
        <v>149</v>
      </c>
      <c r="G23" s="925"/>
      <c r="H23" s="738">
        <f>SUM(F22:H22)</f>
        <v>-235</v>
      </c>
      <c r="I23" s="744">
        <f>H23+E23</f>
        <v>54</v>
      </c>
    </row>
    <row r="24" spans="1:12" s="70" customFormat="1" ht="17.25" customHeight="1">
      <c r="A24" s="357">
        <v>44196</v>
      </c>
      <c r="C24" s="482"/>
      <c r="D24" s="483"/>
      <c r="E24" s="484"/>
      <c r="F24" s="482"/>
      <c r="G24" s="483"/>
      <c r="H24" s="489"/>
      <c r="I24" s="493"/>
    </row>
    <row r="25" spans="1:12" s="70" customFormat="1" ht="15" customHeight="1">
      <c r="A25" s="582" t="s">
        <v>461</v>
      </c>
      <c r="B25" s="16"/>
      <c r="C25" s="485"/>
      <c r="D25" s="145"/>
      <c r="E25" s="486"/>
      <c r="F25" s="485"/>
      <c r="G25" s="145"/>
      <c r="H25" s="490"/>
      <c r="I25" s="494"/>
    </row>
    <row r="26" spans="1:12" s="70" customFormat="1" ht="15" customHeight="1">
      <c r="A26" s="576" t="s">
        <v>671</v>
      </c>
      <c r="C26" s="487" t="s">
        <v>705</v>
      </c>
      <c r="D26" s="155" t="s">
        <v>705</v>
      </c>
      <c r="E26" s="477" t="s">
        <v>705</v>
      </c>
      <c r="F26" s="491" t="s">
        <v>705</v>
      </c>
      <c r="G26" s="266" t="s">
        <v>705</v>
      </c>
      <c r="H26" s="477" t="s">
        <v>705</v>
      </c>
      <c r="I26" s="495" t="s">
        <v>705</v>
      </c>
    </row>
    <row r="27" spans="1:12" s="70" customFormat="1" ht="15" customHeight="1">
      <c r="A27" s="576" t="s">
        <v>672</v>
      </c>
      <c r="C27" s="487">
        <v>24</v>
      </c>
      <c r="D27" s="155" t="s">
        <v>705</v>
      </c>
      <c r="E27" s="477" t="s">
        <v>705</v>
      </c>
      <c r="F27" s="491">
        <v>-74</v>
      </c>
      <c r="G27" s="266" t="s">
        <v>705</v>
      </c>
      <c r="H27" s="477" t="s">
        <v>705</v>
      </c>
      <c r="I27" s="495">
        <v>-50</v>
      </c>
    </row>
    <row r="28" spans="1:12" s="70" customFormat="1" ht="15" customHeight="1">
      <c r="A28" s="576" t="s">
        <v>673</v>
      </c>
      <c r="C28" s="487" t="s">
        <v>705</v>
      </c>
      <c r="D28" s="504" t="s">
        <v>705</v>
      </c>
      <c r="E28" s="477" t="s">
        <v>705</v>
      </c>
      <c r="F28" s="491" t="s">
        <v>705</v>
      </c>
      <c r="G28" s="154" t="s">
        <v>898</v>
      </c>
      <c r="H28" s="477" t="s">
        <v>705</v>
      </c>
      <c r="I28" s="495">
        <v>-149</v>
      </c>
    </row>
    <row r="29" spans="1:12" s="70" customFormat="1" ht="15" customHeight="1">
      <c r="A29" s="576" t="s">
        <v>674</v>
      </c>
      <c r="C29" s="487">
        <v>14</v>
      </c>
      <c r="D29" s="504" t="s">
        <v>897</v>
      </c>
      <c r="E29" s="477" t="s">
        <v>705</v>
      </c>
      <c r="F29" s="491">
        <v>-26</v>
      </c>
      <c r="G29" s="154" t="s">
        <v>899</v>
      </c>
      <c r="H29" s="477" t="s">
        <v>705</v>
      </c>
      <c r="I29" s="495">
        <v>133</v>
      </c>
    </row>
    <row r="30" spans="1:12" s="70" customFormat="1" ht="15" customHeight="1">
      <c r="A30" s="571" t="s">
        <v>779</v>
      </c>
      <c r="C30" s="487"/>
      <c r="D30" s="155"/>
      <c r="E30" s="486"/>
      <c r="F30" s="491"/>
      <c r="G30" s="266"/>
      <c r="H30" s="477"/>
      <c r="I30" s="495"/>
    </row>
    <row r="31" spans="1:12" s="70" customFormat="1" ht="15" customHeight="1">
      <c r="A31" s="576" t="s">
        <v>671</v>
      </c>
      <c r="C31" s="487" t="s">
        <v>705</v>
      </c>
      <c r="D31" s="155" t="s">
        <v>705</v>
      </c>
      <c r="E31" s="477" t="s">
        <v>705</v>
      </c>
      <c r="F31" s="491" t="s">
        <v>705</v>
      </c>
      <c r="G31" s="266" t="s">
        <v>705</v>
      </c>
      <c r="H31" s="477">
        <v>-10</v>
      </c>
      <c r="I31" s="495">
        <v>-10</v>
      </c>
    </row>
    <row r="32" spans="1:12" s="70" customFormat="1" ht="15" customHeight="1">
      <c r="A32" s="576" t="s">
        <v>672</v>
      </c>
      <c r="C32" s="487" t="s">
        <v>705</v>
      </c>
      <c r="D32" s="155">
        <v>5</v>
      </c>
      <c r="E32" s="477">
        <v>21</v>
      </c>
      <c r="F32" s="491" t="s">
        <v>705</v>
      </c>
      <c r="G32" s="266" t="s">
        <v>705</v>
      </c>
      <c r="H32" s="477">
        <v>-247</v>
      </c>
      <c r="I32" s="495">
        <v>-221</v>
      </c>
    </row>
    <row r="33" spans="1:12" s="70" customFormat="1" ht="15" customHeight="1">
      <c r="A33" s="576" t="s">
        <v>674</v>
      </c>
      <c r="C33" s="487" t="s">
        <v>705</v>
      </c>
      <c r="D33" s="155" t="s">
        <v>705</v>
      </c>
      <c r="E33" s="477" t="s">
        <v>705</v>
      </c>
      <c r="F33" s="491" t="s">
        <v>705</v>
      </c>
      <c r="G33" s="266" t="s">
        <v>705</v>
      </c>
      <c r="H33" s="477" t="s">
        <v>705</v>
      </c>
      <c r="I33" s="495">
        <v>0</v>
      </c>
    </row>
    <row r="34" spans="1:12" s="70" customFormat="1" ht="15" customHeight="1">
      <c r="A34" s="571" t="s">
        <v>1</v>
      </c>
      <c r="C34" s="487"/>
      <c r="D34" s="155"/>
      <c r="E34" s="477"/>
      <c r="F34" s="491"/>
      <c r="G34" s="266"/>
      <c r="H34" s="477"/>
      <c r="I34" s="495"/>
    </row>
    <row r="35" spans="1:12" s="70" customFormat="1" ht="15" customHeight="1">
      <c r="A35" s="576" t="s">
        <v>672</v>
      </c>
      <c r="C35" s="487">
        <v>40</v>
      </c>
      <c r="D35" s="155" t="s">
        <v>705</v>
      </c>
      <c r="E35" s="477" t="s">
        <v>705</v>
      </c>
      <c r="F35" s="491">
        <v>-3</v>
      </c>
      <c r="G35" s="266" t="s">
        <v>705</v>
      </c>
      <c r="H35" s="477" t="s">
        <v>705</v>
      </c>
      <c r="I35" s="495">
        <v>37</v>
      </c>
    </row>
    <row r="36" spans="1:12" ht="15" customHeight="1">
      <c r="A36" s="576" t="s">
        <v>674</v>
      </c>
      <c r="B36" s="70"/>
      <c r="C36" s="488" t="s">
        <v>705</v>
      </c>
      <c r="D36" s="406" t="s">
        <v>705</v>
      </c>
      <c r="E36" s="478" t="s">
        <v>705</v>
      </c>
      <c r="F36" s="492" t="s">
        <v>705</v>
      </c>
      <c r="G36" s="386" t="s">
        <v>705</v>
      </c>
      <c r="H36" s="478" t="s">
        <v>705</v>
      </c>
      <c r="I36" s="495">
        <v>0</v>
      </c>
      <c r="J36" s="70"/>
      <c r="K36" s="70"/>
      <c r="L36" s="70"/>
    </row>
    <row r="37" spans="1:12" ht="15" customHeight="1">
      <c r="A37" s="578"/>
      <c r="B37" s="16"/>
      <c r="C37" s="501">
        <f>SUM(C26:C36)</f>
        <v>78</v>
      </c>
      <c r="D37" s="496">
        <v>59</v>
      </c>
      <c r="E37" s="497">
        <f>SUM(E26:E36)</f>
        <v>21</v>
      </c>
      <c r="F37" s="498">
        <f>SUM(F26:F36)</f>
        <v>-103</v>
      </c>
      <c r="G37" s="389">
        <v>-58</v>
      </c>
      <c r="H37" s="389">
        <f>SUM(H26:H36)</f>
        <v>-257</v>
      </c>
      <c r="I37" s="500">
        <f>SUM(I26:I36)</f>
        <v>-260</v>
      </c>
      <c r="J37" s="70"/>
      <c r="K37" s="70"/>
      <c r="L37" s="70"/>
    </row>
    <row r="38" spans="1:12" ht="15" customHeight="1">
      <c r="A38" s="577"/>
      <c r="B38" s="402"/>
      <c r="C38" s="928" t="s">
        <v>304</v>
      </c>
      <c r="D38" s="929"/>
      <c r="E38" s="497">
        <f>SUM(C37:E37)</f>
        <v>158</v>
      </c>
      <c r="F38" s="926" t="s">
        <v>149</v>
      </c>
      <c r="G38" s="927"/>
      <c r="H38" s="496">
        <f>SUM(F37:H37)</f>
        <v>-418</v>
      </c>
      <c r="I38" s="499">
        <f>H38+E38</f>
        <v>-260</v>
      </c>
      <c r="J38" s="70"/>
      <c r="K38" s="70"/>
      <c r="L38" s="70"/>
    </row>
    <row r="39" spans="1:12" s="70" customFormat="1" ht="6" customHeight="1">
      <c r="A39" s="437"/>
      <c r="B39" s="16"/>
      <c r="C39" s="502"/>
      <c r="D39" s="502"/>
      <c r="E39" s="266"/>
      <c r="F39" s="503"/>
      <c r="G39" s="503"/>
      <c r="H39" s="155"/>
      <c r="I39" s="155"/>
    </row>
    <row r="40" spans="1:12" ht="14">
      <c r="A40" s="923" t="s">
        <v>798</v>
      </c>
      <c r="B40" s="923"/>
      <c r="C40" s="923"/>
      <c r="D40" s="923"/>
      <c r="E40" s="923"/>
      <c r="F40" s="923"/>
      <c r="G40" s="923"/>
      <c r="H40" s="923"/>
      <c r="I40" s="923"/>
      <c r="J40" s="70"/>
      <c r="K40" s="70"/>
      <c r="L40" s="70"/>
    </row>
    <row r="41" spans="1:12" s="70" customFormat="1" ht="14">
      <c r="A41" s="923" t="s">
        <v>799</v>
      </c>
      <c r="B41" s="923"/>
      <c r="C41" s="923"/>
      <c r="D41" s="923"/>
      <c r="E41" s="923"/>
      <c r="F41" s="923"/>
      <c r="G41" s="923"/>
      <c r="H41" s="923"/>
      <c r="I41" s="923"/>
    </row>
    <row r="42" spans="1:12" ht="17.25" customHeight="1">
      <c r="A42" s="70"/>
      <c r="B42" s="70"/>
      <c r="C42" s="70"/>
      <c r="F42" s="22"/>
      <c r="G42" s="70"/>
      <c r="H42" s="22"/>
      <c r="I42" s="70"/>
      <c r="K42" s="70"/>
      <c r="L42" s="70"/>
    </row>
    <row r="43" spans="1:12" ht="17.25" customHeight="1">
      <c r="A43" s="70"/>
      <c r="B43" s="70"/>
      <c r="C43" s="70"/>
      <c r="F43" s="70"/>
      <c r="H43" s="70"/>
      <c r="I43" s="70"/>
      <c r="J43" s="70"/>
      <c r="K43" s="70"/>
      <c r="L43" s="70"/>
    </row>
    <row r="44" spans="1:12" ht="17.25" customHeight="1">
      <c r="A44" s="70"/>
      <c r="B44" s="70"/>
      <c r="C44" s="70"/>
      <c r="F44" s="70"/>
      <c r="H44" s="70"/>
      <c r="I44" s="70"/>
      <c r="J44" s="70"/>
      <c r="K44" s="70"/>
      <c r="L44" s="70"/>
    </row>
    <row r="45" spans="1:12" ht="17.25" customHeight="1">
      <c r="A45" s="70"/>
      <c r="B45" s="70"/>
      <c r="C45" s="70"/>
      <c r="F45" s="70"/>
      <c r="H45" s="70"/>
      <c r="I45" s="70"/>
      <c r="J45" s="70"/>
      <c r="K45" s="70"/>
      <c r="L45" s="70"/>
    </row>
    <row r="46" spans="1:12" ht="17.25" customHeight="1">
      <c r="A46" s="70"/>
      <c r="B46" s="70"/>
      <c r="C46" s="70"/>
      <c r="F46" s="70"/>
      <c r="H46" s="70"/>
      <c r="I46" s="70"/>
      <c r="J46" s="70"/>
      <c r="K46" s="70"/>
      <c r="L46" s="70"/>
    </row>
    <row r="47" spans="1:12" ht="17.25" customHeight="1">
      <c r="A47" s="70"/>
      <c r="B47" s="70"/>
      <c r="C47" s="70"/>
      <c r="F47" s="70"/>
      <c r="H47" s="70"/>
      <c r="I47" s="70"/>
      <c r="J47" s="70"/>
      <c r="K47" s="70"/>
      <c r="L47" s="70"/>
    </row>
    <row r="48" spans="1:12" ht="17.25" customHeight="1">
      <c r="A48" s="70"/>
      <c r="B48" s="70"/>
      <c r="C48" s="70"/>
      <c r="F48" s="70"/>
      <c r="H48" s="70"/>
      <c r="I48" s="70"/>
      <c r="J48" s="70"/>
      <c r="K48" s="70"/>
      <c r="L48" s="70"/>
    </row>
    <row r="49" spans="1:12" ht="17.25" customHeight="1">
      <c r="A49" s="70"/>
      <c r="B49" s="70"/>
      <c r="C49" s="70"/>
      <c r="F49" s="70"/>
      <c r="H49" s="70"/>
      <c r="I49" s="70"/>
      <c r="J49" s="70"/>
      <c r="K49" s="70"/>
      <c r="L49" s="70"/>
    </row>
    <row r="50" spans="1:12" ht="17.25" customHeight="1">
      <c r="A50" s="70"/>
      <c r="B50" s="70"/>
      <c r="C50" s="70"/>
      <c r="F50" s="70"/>
      <c r="H50" s="70"/>
      <c r="I50" s="70"/>
      <c r="J50" s="70"/>
      <c r="K50" s="70"/>
      <c r="L50" s="70"/>
    </row>
    <row r="51" spans="1:12" ht="17.25" customHeight="1">
      <c r="A51" s="70"/>
      <c r="B51" s="70"/>
      <c r="C51" s="70"/>
      <c r="F51" s="70"/>
      <c r="H51" s="70"/>
      <c r="I51" s="70"/>
      <c r="J51" s="70"/>
      <c r="K51" s="70"/>
      <c r="L51" s="70"/>
    </row>
    <row r="52" spans="1:12" ht="17.25" customHeight="1">
      <c r="A52" s="70"/>
      <c r="B52" s="70"/>
      <c r="C52" s="70"/>
      <c r="F52" s="70"/>
      <c r="H52" s="70"/>
      <c r="I52" s="70"/>
      <c r="J52" s="70"/>
      <c r="K52" s="70"/>
      <c r="L52" s="70"/>
    </row>
    <row r="53" spans="1:12" ht="17.25" customHeight="1">
      <c r="A53" s="70"/>
      <c r="B53" s="70"/>
      <c r="C53" s="70"/>
      <c r="F53" s="70"/>
      <c r="H53" s="70"/>
      <c r="I53" s="70"/>
      <c r="J53" s="70"/>
      <c r="K53" s="70"/>
      <c r="L53" s="70"/>
    </row>
    <row r="54" spans="1:12" ht="17.25" customHeight="1">
      <c r="A54" s="70"/>
      <c r="B54" s="70"/>
      <c r="C54" s="70"/>
      <c r="F54" s="70"/>
      <c r="H54" s="70"/>
      <c r="I54" s="70"/>
      <c r="J54" s="70"/>
      <c r="K54" s="70"/>
      <c r="L54" s="70"/>
    </row>
    <row r="55" spans="1:12" ht="17.25" customHeight="1">
      <c r="A55" s="70"/>
      <c r="B55" s="70"/>
      <c r="C55" s="70"/>
      <c r="F55" s="70"/>
      <c r="H55" s="70"/>
      <c r="I55" s="70"/>
      <c r="J55" s="70"/>
      <c r="K55" s="70"/>
      <c r="L55" s="70"/>
    </row>
    <row r="56" spans="1:12" ht="17.25" customHeight="1">
      <c r="A56" s="70"/>
      <c r="B56" s="70"/>
      <c r="C56" s="70"/>
      <c r="F56" s="70"/>
      <c r="H56" s="70"/>
      <c r="I56" s="70"/>
      <c r="J56" s="70"/>
      <c r="K56" s="70"/>
      <c r="L56" s="70"/>
    </row>
    <row r="57" spans="1:12" ht="17.25" customHeight="1">
      <c r="A57" s="70"/>
      <c r="B57" s="70"/>
      <c r="C57" s="70"/>
      <c r="F57" s="70"/>
      <c r="H57" s="70"/>
      <c r="I57" s="70"/>
      <c r="J57" s="70"/>
      <c r="K57" s="70"/>
      <c r="L57" s="70"/>
    </row>
    <row r="58" spans="1:12" ht="17.25" customHeight="1">
      <c r="A58" s="70"/>
      <c r="B58" s="70"/>
      <c r="C58" s="70"/>
      <c r="F58" s="70"/>
      <c r="H58" s="70"/>
      <c r="I58" s="70"/>
      <c r="J58" s="70"/>
      <c r="K58" s="70"/>
      <c r="L58" s="70"/>
    </row>
    <row r="59" spans="1:12" ht="17.25" customHeight="1">
      <c r="A59" s="70"/>
      <c r="B59" s="70"/>
      <c r="C59" s="70"/>
      <c r="F59" s="70"/>
      <c r="H59" s="70"/>
      <c r="I59" s="70"/>
      <c r="J59" s="70"/>
      <c r="K59" s="70"/>
      <c r="L59" s="70"/>
    </row>
    <row r="60" spans="1:12" ht="17.25" customHeight="1">
      <c r="A60" s="70"/>
      <c r="B60" s="70"/>
      <c r="C60" s="70"/>
      <c r="F60" s="70"/>
      <c r="H60" s="70"/>
      <c r="I60" s="70"/>
      <c r="J60" s="70"/>
      <c r="K60" s="70"/>
      <c r="L60" s="70"/>
    </row>
    <row r="61" spans="1:12" ht="17.25" customHeight="1">
      <c r="A61" s="70"/>
      <c r="B61" s="70"/>
      <c r="C61" s="70"/>
      <c r="F61" s="70"/>
      <c r="H61" s="70"/>
      <c r="I61" s="70"/>
      <c r="J61" s="70"/>
      <c r="K61" s="70"/>
      <c r="L61" s="70"/>
    </row>
    <row r="62" spans="1:12" ht="17.25" customHeight="1">
      <c r="A62" s="70"/>
      <c r="B62" s="70"/>
      <c r="C62" s="70"/>
      <c r="F62" s="70"/>
      <c r="H62" s="70"/>
      <c r="I62" s="70"/>
      <c r="J62" s="70"/>
      <c r="K62" s="70"/>
      <c r="L62" s="70"/>
    </row>
    <row r="63" spans="1:12" ht="17.25" customHeight="1">
      <c r="A63" s="70"/>
      <c r="B63" s="70"/>
      <c r="C63" s="70"/>
      <c r="F63" s="70"/>
      <c r="H63" s="70"/>
      <c r="I63" s="70"/>
      <c r="J63" s="70"/>
      <c r="K63" s="70"/>
      <c r="L63" s="70"/>
    </row>
    <row r="64" spans="1:12" ht="17.25" customHeight="1">
      <c r="A64" s="70"/>
      <c r="B64" s="70"/>
      <c r="C64" s="70"/>
      <c r="F64" s="70"/>
      <c r="H64" s="70"/>
      <c r="I64" s="70"/>
      <c r="J64" s="70"/>
      <c r="K64" s="70"/>
      <c r="L64" s="70"/>
    </row>
    <row r="65" spans="1:12" ht="17.25" customHeight="1">
      <c r="A65" s="70"/>
      <c r="B65" s="70"/>
      <c r="C65" s="70"/>
      <c r="F65" s="70"/>
      <c r="H65" s="70"/>
      <c r="I65" s="70"/>
      <c r="J65" s="70"/>
      <c r="K65" s="70"/>
      <c r="L65" s="70"/>
    </row>
    <row r="66" spans="1:12" ht="17.25" customHeight="1">
      <c r="A66" s="70"/>
      <c r="B66" s="70"/>
      <c r="C66" s="70"/>
      <c r="F66" s="70"/>
      <c r="H66" s="70"/>
      <c r="I66" s="70"/>
      <c r="J66" s="70"/>
      <c r="K66" s="70"/>
      <c r="L66" s="70"/>
    </row>
    <row r="67" spans="1:12" ht="17.25" customHeight="1">
      <c r="A67" s="70"/>
      <c r="B67" s="70"/>
      <c r="C67" s="70"/>
      <c r="F67" s="70"/>
      <c r="H67" s="70"/>
      <c r="I67" s="70"/>
      <c r="J67" s="70"/>
      <c r="K67" s="70"/>
      <c r="L67" s="70"/>
    </row>
    <row r="68" spans="1:12" ht="17.25" customHeight="1">
      <c r="A68" s="70"/>
      <c r="B68" s="70"/>
      <c r="C68" s="70"/>
      <c r="F68" s="70"/>
      <c r="H68" s="70"/>
      <c r="I68" s="70"/>
      <c r="J68" s="70"/>
      <c r="K68" s="70"/>
      <c r="L68" s="70"/>
    </row>
    <row r="69" spans="1:12" ht="17.25" customHeight="1">
      <c r="A69" s="70"/>
      <c r="B69" s="70"/>
      <c r="C69" s="70"/>
      <c r="F69" s="70"/>
      <c r="H69" s="70"/>
      <c r="I69" s="70"/>
      <c r="J69" s="70"/>
      <c r="K69" s="70"/>
      <c r="L69" s="70"/>
    </row>
    <row r="70" spans="1:12" ht="17.25" customHeight="1">
      <c r="A70" s="70"/>
      <c r="B70" s="70"/>
      <c r="C70" s="70"/>
      <c r="F70" s="70"/>
      <c r="H70" s="70"/>
      <c r="I70" s="70"/>
      <c r="J70" s="70"/>
      <c r="K70" s="70"/>
      <c r="L70" s="70"/>
    </row>
    <row r="71" spans="1:12" ht="17.25" customHeight="1">
      <c r="A71" s="70"/>
      <c r="B71" s="70"/>
      <c r="C71" s="70"/>
      <c r="F71" s="70"/>
      <c r="H71" s="70"/>
      <c r="I71" s="70"/>
      <c r="J71" s="70"/>
      <c r="K71" s="70"/>
      <c r="L71" s="70"/>
    </row>
    <row r="72" spans="1:12" ht="17.25" customHeight="1">
      <c r="A72" s="70"/>
      <c r="B72" s="70"/>
      <c r="C72" s="70"/>
      <c r="F72" s="70"/>
      <c r="H72" s="70"/>
      <c r="I72" s="70"/>
      <c r="J72" s="70"/>
      <c r="K72" s="70"/>
      <c r="L72" s="70"/>
    </row>
  </sheetData>
  <mergeCells count="6">
    <mergeCell ref="A41:I41"/>
    <mergeCell ref="F23:G23"/>
    <mergeCell ref="F38:G38"/>
    <mergeCell ref="C38:D38"/>
    <mergeCell ref="C23:D23"/>
    <mergeCell ref="A40:I40"/>
  </mergeCells>
  <printOptions horizontalCentered="1"/>
  <pageMargins left="0.23622047244094491" right="0.31496062992125984" top="0.74803149606299213" bottom="0.74803149606299213" header="0.35433070866141736" footer="0.31496062992125984"/>
  <pageSetup paperSize="9" scale="68" orientation="portrait" r:id="rId1"/>
  <ignoredErrors>
    <ignoredError sqref="F22" formula="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73487-635E-431A-9064-8B21A12445BB}">
  <sheetPr>
    <tabColor rgb="FF00B050"/>
    <pageSetUpPr fitToPage="1"/>
  </sheetPr>
  <dimension ref="A1:P43"/>
  <sheetViews>
    <sheetView showGridLines="0" topLeftCell="A22" zoomScaleNormal="100" zoomScaleSheetLayoutView="100" workbookViewId="0">
      <selection activeCell="M30" sqref="M30"/>
    </sheetView>
  </sheetViews>
  <sheetFormatPr defaultColWidth="9.1796875" defaultRowHeight="17.25" customHeight="1"/>
  <cols>
    <col min="1" max="1" width="43.26953125" style="70" customWidth="1"/>
    <col min="2" max="2" width="17.453125" style="70" customWidth="1"/>
    <col min="3" max="3" width="4.54296875" style="70" customWidth="1"/>
    <col min="4" max="4" width="14.81640625" style="70" customWidth="1"/>
    <col min="5" max="5" width="4.54296875" style="70" customWidth="1"/>
    <col min="6" max="6" width="0.81640625" style="70" customWidth="1"/>
    <col min="7" max="7" width="15.453125" style="22" customWidth="1"/>
    <col min="8" max="8" width="0.81640625" style="22" customWidth="1"/>
    <col min="9" max="9" width="13.26953125" style="15" customWidth="1"/>
    <col min="10" max="10" width="14.453125" style="70" customWidth="1"/>
    <col min="11" max="11" width="2.453125" style="70" customWidth="1"/>
    <col min="12" max="12" width="12.453125" style="70" customWidth="1"/>
    <col min="13" max="16384" width="9.1796875" style="70"/>
  </cols>
  <sheetData>
    <row r="1" spans="1:16" ht="17.25" customHeight="1">
      <c r="A1" s="294" t="s">
        <v>522</v>
      </c>
    </row>
    <row r="3" spans="1:16" ht="17.25" customHeight="1">
      <c r="A3" s="566" t="s">
        <v>523</v>
      </c>
    </row>
    <row r="4" spans="1:16" ht="17.25" customHeight="1">
      <c r="A4" s="561"/>
    </row>
    <row r="5" spans="1:16" ht="17.25" customHeight="1">
      <c r="A5" s="566" t="s">
        <v>524</v>
      </c>
    </row>
    <row r="6" spans="1:16" ht="17.25" customHeight="1">
      <c r="A6" s="561" t="s">
        <v>356</v>
      </c>
    </row>
    <row r="7" spans="1:16" ht="17.25" customHeight="1">
      <c r="A7" s="576"/>
    </row>
    <row r="8" spans="1:16" ht="14.5" customHeight="1">
      <c r="A8" s="576"/>
      <c r="I8" s="933" t="s">
        <v>321</v>
      </c>
      <c r="J8" s="933"/>
      <c r="K8" s="585"/>
    </row>
    <row r="9" spans="1:16" ht="14.15" customHeight="1">
      <c r="B9" s="568"/>
      <c r="C9" s="568"/>
      <c r="D9" s="568"/>
      <c r="E9" s="568"/>
      <c r="F9" s="568"/>
      <c r="G9" s="348"/>
      <c r="H9" s="348"/>
      <c r="I9" s="932" t="s">
        <v>322</v>
      </c>
      <c r="J9" s="932"/>
      <c r="K9" s="586"/>
      <c r="L9" s="568"/>
    </row>
    <row r="10" spans="1:16" ht="13.5" customHeight="1">
      <c r="A10" s="296" t="s">
        <v>187</v>
      </c>
      <c r="B10" s="579" t="s">
        <v>10</v>
      </c>
      <c r="C10" s="934" t="s">
        <v>10</v>
      </c>
      <c r="D10" s="934"/>
      <c r="E10" s="579"/>
      <c r="F10" s="579"/>
      <c r="G10" s="802" t="s">
        <v>10</v>
      </c>
      <c r="H10" s="631"/>
      <c r="I10" s="632" t="s">
        <v>10</v>
      </c>
      <c r="J10" s="633" t="s">
        <v>10</v>
      </c>
      <c r="K10" s="640"/>
      <c r="L10" s="579" t="s">
        <v>10</v>
      </c>
    </row>
    <row r="11" spans="1:16" ht="13.5" customHeight="1">
      <c r="A11" s="296"/>
      <c r="B11" s="296"/>
      <c r="C11" s="933" t="s">
        <v>655</v>
      </c>
      <c r="D11" s="933"/>
      <c r="E11" s="568"/>
      <c r="F11" s="568"/>
      <c r="G11" s="506"/>
      <c r="H11" s="506"/>
      <c r="I11" s="568"/>
      <c r="J11" s="569"/>
      <c r="K11" s="584"/>
      <c r="L11" s="568"/>
    </row>
    <row r="12" spans="1:16" ht="13.5" customHeight="1">
      <c r="A12" s="296"/>
      <c r="B12" s="568"/>
      <c r="C12" s="933" t="s">
        <v>395</v>
      </c>
      <c r="D12" s="933"/>
      <c r="E12" s="568"/>
      <c r="F12" s="568"/>
      <c r="G12" s="584" t="s">
        <v>270</v>
      </c>
      <c r="H12" s="505"/>
      <c r="I12" s="568"/>
      <c r="J12" s="569"/>
      <c r="K12" s="584"/>
      <c r="L12" s="568"/>
    </row>
    <row r="13" spans="1:16" ht="13.5" customHeight="1">
      <c r="A13" s="296"/>
      <c r="B13" s="568" t="s">
        <v>231</v>
      </c>
      <c r="C13" s="933" t="s">
        <v>271</v>
      </c>
      <c r="D13" s="933"/>
      <c r="E13" s="568"/>
      <c r="F13" s="568"/>
      <c r="G13" s="584" t="s">
        <v>271</v>
      </c>
      <c r="H13" s="505"/>
      <c r="I13" s="568"/>
      <c r="J13" s="569"/>
      <c r="K13" s="584"/>
      <c r="L13" s="568"/>
      <c r="P13" s="13"/>
    </row>
    <row r="14" spans="1:16" ht="13.5" customHeight="1">
      <c r="A14" s="296"/>
      <c r="B14" s="568" t="s">
        <v>323</v>
      </c>
      <c r="C14" s="933" t="s">
        <v>268</v>
      </c>
      <c r="D14" s="933"/>
      <c r="E14" s="568"/>
      <c r="F14" s="568"/>
      <c r="G14" s="584" t="s">
        <v>269</v>
      </c>
      <c r="H14" s="505"/>
      <c r="I14" s="568" t="s">
        <v>232</v>
      </c>
      <c r="J14" s="569" t="s">
        <v>675</v>
      </c>
      <c r="K14" s="584"/>
      <c r="L14" s="568"/>
    </row>
    <row r="15" spans="1:16" ht="13.5" customHeight="1">
      <c r="A15" s="558" t="s">
        <v>903</v>
      </c>
      <c r="B15" s="588" t="s">
        <v>271</v>
      </c>
      <c r="C15" s="931" t="s">
        <v>233</v>
      </c>
      <c r="D15" s="931"/>
      <c r="E15" s="588"/>
      <c r="F15" s="588"/>
      <c r="G15" s="590" t="s">
        <v>233</v>
      </c>
      <c r="H15" s="589"/>
      <c r="I15" s="588" t="s">
        <v>234</v>
      </c>
      <c r="J15" s="590" t="s">
        <v>325</v>
      </c>
      <c r="K15" s="590"/>
      <c r="L15" s="588" t="s">
        <v>202</v>
      </c>
    </row>
    <row r="16" spans="1:16" ht="17.25" customHeight="1">
      <c r="A16" s="583" t="s">
        <v>203</v>
      </c>
      <c r="B16" s="648">
        <v>401</v>
      </c>
      <c r="C16" s="648"/>
      <c r="D16" s="648">
        <v>-112</v>
      </c>
      <c r="E16" s="648"/>
      <c r="F16" s="648"/>
      <c r="G16" s="645">
        <f>SUM(B16:D16)</f>
        <v>289</v>
      </c>
      <c r="H16" s="648"/>
      <c r="I16" s="648">
        <v>-107</v>
      </c>
      <c r="J16" s="648">
        <v>-27</v>
      </c>
      <c r="K16" s="648"/>
      <c r="L16" s="648">
        <f>SUM(G16:J16)</f>
        <v>155</v>
      </c>
      <c r="M16" s="832"/>
    </row>
    <row r="17" spans="1:13" ht="17.25" customHeight="1">
      <c r="A17" s="563" t="s">
        <v>693</v>
      </c>
      <c r="B17" s="416"/>
      <c r="C17" s="591"/>
      <c r="D17" s="416"/>
      <c r="E17" s="416"/>
      <c r="F17" s="416"/>
      <c r="G17" s="416"/>
      <c r="H17" s="416"/>
      <c r="I17" s="416"/>
      <c r="J17" s="592"/>
      <c r="K17" s="592"/>
      <c r="L17" s="416"/>
    </row>
    <row r="18" spans="1:13" ht="17.25" customHeight="1">
      <c r="A18" s="562" t="s">
        <v>203</v>
      </c>
      <c r="B18" s="386">
        <v>306</v>
      </c>
      <c r="C18" s="386"/>
      <c r="D18" s="386">
        <v>-148</v>
      </c>
      <c r="E18" s="386"/>
      <c r="F18" s="386"/>
      <c r="G18" s="386">
        <v>158</v>
      </c>
      <c r="H18" s="386"/>
      <c r="I18" s="386">
        <v>-91</v>
      </c>
      <c r="J18" s="386">
        <v>-16</v>
      </c>
      <c r="K18" s="386"/>
      <c r="L18" s="386">
        <v>51</v>
      </c>
    </row>
    <row r="19" spans="1:13" ht="17.25" customHeight="1">
      <c r="A19" s="559"/>
      <c r="B19" s="559"/>
      <c r="C19" s="144"/>
      <c r="D19" s="144"/>
      <c r="E19" s="144"/>
      <c r="F19" s="144"/>
      <c r="G19" s="144"/>
      <c r="H19" s="144"/>
      <c r="I19" s="144"/>
      <c r="J19" s="145"/>
      <c r="K19" s="145"/>
      <c r="L19" s="144"/>
    </row>
    <row r="20" spans="1:13" ht="17.25" customHeight="1">
      <c r="A20" s="566" t="s">
        <v>525</v>
      </c>
      <c r="B20" s="567"/>
      <c r="I20" s="70"/>
      <c r="J20" s="22"/>
      <c r="K20" s="22"/>
    </row>
    <row r="21" spans="1:13" ht="17.25" customHeight="1">
      <c r="A21" s="561" t="s">
        <v>357</v>
      </c>
      <c r="B21" s="561"/>
      <c r="I21" s="70"/>
      <c r="J21" s="22"/>
      <c r="K21" s="22"/>
    </row>
    <row r="22" spans="1:13" ht="17.25" customHeight="1">
      <c r="A22" s="874"/>
      <c r="B22" s="570"/>
      <c r="C22" s="935"/>
      <c r="D22" s="935"/>
      <c r="E22" s="570"/>
      <c r="F22" s="570"/>
      <c r="G22" s="348"/>
      <c r="H22" s="348"/>
      <c r="I22" s="933" t="s">
        <v>321</v>
      </c>
      <c r="J22" s="933"/>
      <c r="K22" s="585"/>
      <c r="L22" s="570"/>
    </row>
    <row r="23" spans="1:13" ht="14.15" customHeight="1">
      <c r="A23" s="874"/>
      <c r="B23" s="570"/>
      <c r="C23" s="935"/>
      <c r="D23" s="935"/>
      <c r="E23" s="570"/>
      <c r="F23" s="570"/>
      <c r="G23" s="348"/>
      <c r="H23" s="348"/>
      <c r="I23" s="932" t="s">
        <v>322</v>
      </c>
      <c r="J23" s="932"/>
      <c r="K23" s="586"/>
      <c r="L23" s="570"/>
    </row>
    <row r="24" spans="1:13" ht="16.899999999999999" customHeight="1">
      <c r="A24" s="561"/>
      <c r="B24" s="579" t="s">
        <v>10</v>
      </c>
      <c r="C24" s="934" t="s">
        <v>10</v>
      </c>
      <c r="D24" s="934"/>
      <c r="E24" s="579"/>
      <c r="F24" s="579"/>
      <c r="G24" s="802" t="s">
        <v>10</v>
      </c>
      <c r="H24" s="631"/>
      <c r="I24" s="632" t="s">
        <v>10</v>
      </c>
      <c r="J24" s="633" t="s">
        <v>10</v>
      </c>
      <c r="K24" s="640"/>
      <c r="L24" s="579" t="s">
        <v>10</v>
      </c>
    </row>
    <row r="25" spans="1:13" ht="16.5" customHeight="1">
      <c r="A25" s="561"/>
      <c r="B25" s="568"/>
      <c r="C25" s="933" t="s">
        <v>655</v>
      </c>
      <c r="D25" s="933"/>
      <c r="E25" s="568"/>
      <c r="F25" s="568"/>
      <c r="G25" s="803"/>
      <c r="H25" s="506"/>
      <c r="I25" s="568"/>
      <c r="J25" s="569"/>
      <c r="K25" s="584"/>
      <c r="L25" s="568"/>
    </row>
    <row r="26" spans="1:13" ht="14.5" customHeight="1">
      <c r="A26" s="561"/>
      <c r="B26" s="568"/>
      <c r="C26" s="933" t="s">
        <v>395</v>
      </c>
      <c r="D26" s="933"/>
      <c r="E26" s="568"/>
      <c r="F26" s="568"/>
      <c r="G26" s="584" t="s">
        <v>270</v>
      </c>
      <c r="H26" s="505"/>
      <c r="I26" s="568"/>
      <c r="J26" s="569"/>
      <c r="K26" s="584"/>
      <c r="L26" s="568"/>
    </row>
    <row r="27" spans="1:13" ht="16.899999999999999" customHeight="1">
      <c r="A27" s="561"/>
      <c r="B27" s="568" t="s">
        <v>231</v>
      </c>
      <c r="C27" s="933" t="s">
        <v>267</v>
      </c>
      <c r="D27" s="933"/>
      <c r="E27" s="568"/>
      <c r="F27" s="568"/>
      <c r="G27" s="326" t="s">
        <v>267</v>
      </c>
      <c r="H27" s="329"/>
      <c r="I27" s="568"/>
      <c r="J27" s="569"/>
      <c r="K27" s="584"/>
      <c r="L27" s="568"/>
    </row>
    <row r="28" spans="1:13" ht="15" customHeight="1">
      <c r="A28" s="561"/>
      <c r="B28" s="568" t="s">
        <v>323</v>
      </c>
      <c r="C28" s="933" t="s">
        <v>268</v>
      </c>
      <c r="D28" s="933"/>
      <c r="E28" s="568"/>
      <c r="F28" s="568"/>
      <c r="G28" s="584" t="s">
        <v>269</v>
      </c>
      <c r="H28" s="505"/>
      <c r="I28" s="568" t="s">
        <v>232</v>
      </c>
      <c r="J28" s="584" t="s">
        <v>675</v>
      </c>
      <c r="K28" s="584"/>
      <c r="L28" s="568"/>
    </row>
    <row r="29" spans="1:13" ht="14.15" customHeight="1">
      <c r="A29" s="363" t="s">
        <v>903</v>
      </c>
      <c r="B29" s="588" t="s">
        <v>267</v>
      </c>
      <c r="C29" s="936" t="s">
        <v>233</v>
      </c>
      <c r="D29" s="936"/>
      <c r="E29" s="451"/>
      <c r="F29" s="451"/>
      <c r="G29" s="595" t="s">
        <v>233</v>
      </c>
      <c r="H29" s="594"/>
      <c r="I29" s="451" t="s">
        <v>234</v>
      </c>
      <c r="J29" s="595" t="s">
        <v>325</v>
      </c>
      <c r="K29" s="595"/>
      <c r="L29" s="451" t="s">
        <v>202</v>
      </c>
    </row>
    <row r="30" spans="1:13" ht="17.25" customHeight="1">
      <c r="A30" s="560" t="s">
        <v>272</v>
      </c>
      <c r="B30" s="648">
        <v>-347</v>
      </c>
      <c r="C30" s="648"/>
      <c r="D30" s="648">
        <v>112</v>
      </c>
      <c r="E30" s="648"/>
      <c r="F30" s="648"/>
      <c r="G30" s="648">
        <f>SUM(B30:D30)</f>
        <v>-235</v>
      </c>
      <c r="H30" s="648"/>
      <c r="I30" s="648">
        <v>107</v>
      </c>
      <c r="J30" s="648" t="s">
        <v>705</v>
      </c>
      <c r="K30" s="648"/>
      <c r="L30" s="648">
        <f>SUM(G30:J30)</f>
        <v>-128</v>
      </c>
      <c r="M30" s="832"/>
    </row>
    <row r="31" spans="1:13" ht="17.25" customHeight="1">
      <c r="A31" s="563" t="s">
        <v>693</v>
      </c>
      <c r="B31" s="416"/>
      <c r="C31" s="591"/>
      <c r="D31" s="416"/>
      <c r="E31" s="416"/>
      <c r="F31" s="416"/>
      <c r="G31" s="416"/>
      <c r="H31" s="416"/>
      <c r="I31" s="416"/>
      <c r="J31" s="592"/>
      <c r="K31" s="592"/>
      <c r="L31" s="416"/>
    </row>
    <row r="32" spans="1:13" ht="17.25" customHeight="1">
      <c r="A32" s="562" t="s">
        <v>272</v>
      </c>
      <c r="B32" s="386">
        <v>-566</v>
      </c>
      <c r="C32" s="386"/>
      <c r="D32" s="386">
        <v>148</v>
      </c>
      <c r="E32" s="386"/>
      <c r="F32" s="386"/>
      <c r="G32" s="386">
        <v>-418</v>
      </c>
      <c r="H32" s="386"/>
      <c r="I32" s="386">
        <v>91</v>
      </c>
      <c r="J32" s="386" t="s">
        <v>705</v>
      </c>
      <c r="K32" s="386"/>
      <c r="L32" s="386">
        <v>-327</v>
      </c>
    </row>
    <row r="33" spans="9:12" ht="17.25" customHeight="1">
      <c r="I33" s="70"/>
      <c r="J33" s="22"/>
      <c r="K33" s="22"/>
    </row>
    <row r="34" spans="9:12" ht="17.25" customHeight="1">
      <c r="I34" s="70"/>
      <c r="J34" s="22"/>
      <c r="K34" s="22"/>
    </row>
    <row r="35" spans="9:12" ht="17.25" customHeight="1">
      <c r="I35" s="70"/>
      <c r="J35" s="22"/>
      <c r="K35" s="22"/>
    </row>
    <row r="36" spans="9:12" ht="17.25" customHeight="1">
      <c r="I36" s="70"/>
      <c r="J36" s="22"/>
      <c r="K36" s="22"/>
    </row>
    <row r="37" spans="9:12" ht="17.25" customHeight="1">
      <c r="I37" s="70"/>
      <c r="J37" s="15"/>
      <c r="K37" s="15"/>
    </row>
    <row r="38" spans="9:12" ht="17.25" customHeight="1">
      <c r="I38" s="70"/>
      <c r="J38" s="15"/>
      <c r="K38" s="15"/>
    </row>
    <row r="39" spans="9:12" ht="17.25" customHeight="1">
      <c r="L39" s="22"/>
    </row>
    <row r="40" spans="9:12" ht="17.25" customHeight="1">
      <c r="L40" s="22"/>
    </row>
    <row r="41" spans="9:12" ht="17.25" customHeight="1">
      <c r="L41" s="22"/>
    </row>
    <row r="42" spans="9:12" ht="17.25" customHeight="1">
      <c r="L42" s="22"/>
    </row>
    <row r="43" spans="9:12" ht="17.25" customHeight="1">
      <c r="L43" s="22"/>
    </row>
  </sheetData>
  <mergeCells count="19">
    <mergeCell ref="C27:D27"/>
    <mergeCell ref="C28:D28"/>
    <mergeCell ref="C29:D29"/>
    <mergeCell ref="C24:D24"/>
    <mergeCell ref="C25:D25"/>
    <mergeCell ref="C26:D26"/>
    <mergeCell ref="A22:A23"/>
    <mergeCell ref="C22:C23"/>
    <mergeCell ref="D22:D23"/>
    <mergeCell ref="I22:J22"/>
    <mergeCell ref="I23:J23"/>
    <mergeCell ref="C15:D15"/>
    <mergeCell ref="I9:J9"/>
    <mergeCell ref="I8:J8"/>
    <mergeCell ref="C10:D10"/>
    <mergeCell ref="C11:D11"/>
    <mergeCell ref="C12:D12"/>
    <mergeCell ref="C13:D13"/>
    <mergeCell ref="C14:D14"/>
  </mergeCells>
  <printOptions horizontalCentered="1"/>
  <pageMargins left="0.23622047244094491" right="0.31496062992125984" top="0.74803149606299213" bottom="0.74803149606299213" header="0.31496062992125984" footer="0.31496062992125984"/>
  <pageSetup paperSize="9" scale="6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1">
    <tabColor rgb="FF00B050"/>
    <pageSetUpPr fitToPage="1"/>
  </sheetPr>
  <dimension ref="A1:I37"/>
  <sheetViews>
    <sheetView showGridLines="0" topLeftCell="A31" zoomScaleNormal="100" zoomScaleSheetLayoutView="100" workbookViewId="0">
      <selection activeCell="I32" sqref="I32"/>
    </sheetView>
  </sheetViews>
  <sheetFormatPr defaultColWidth="9.1796875" defaultRowHeight="17.25" customHeight="1"/>
  <cols>
    <col min="1" max="1" width="59.453125" style="1" customWidth="1"/>
    <col min="2" max="7" width="12.7265625" style="1" customWidth="1"/>
    <col min="8" max="8" width="2.7265625" style="1" customWidth="1"/>
    <col min="9" max="9" width="11" style="1" customWidth="1"/>
    <col min="10" max="16384" width="9.1796875" style="1"/>
  </cols>
  <sheetData>
    <row r="1" spans="1:9" s="64" customFormat="1" ht="21.5">
      <c r="A1" s="307" t="s">
        <v>526</v>
      </c>
    </row>
    <row r="2" spans="1:9" s="64" customFormat="1" ht="21.5">
      <c r="A2" s="9"/>
    </row>
    <row r="3" spans="1:9" s="64" customFormat="1" ht="15" customHeight="1">
      <c r="A3" s="146" t="s">
        <v>358</v>
      </c>
    </row>
    <row r="4" spans="1:9" s="61" customFormat="1" ht="15" customHeight="1">
      <c r="A4" s="24" t="s">
        <v>904</v>
      </c>
      <c r="B4" s="58"/>
      <c r="C4" s="59"/>
      <c r="D4" s="59"/>
      <c r="E4" s="60"/>
    </row>
    <row r="5" spans="1:9" s="61" customFormat="1" ht="16.5" customHeight="1">
      <c r="A5" s="24"/>
      <c r="B5" s="58"/>
      <c r="C5" s="59"/>
      <c r="D5" s="59"/>
      <c r="E5" s="60"/>
    </row>
    <row r="6" spans="1:9" ht="14.15" customHeight="1">
      <c r="A6" s="88"/>
      <c r="B6" s="299" t="s">
        <v>10</v>
      </c>
      <c r="C6" s="299" t="s">
        <v>10</v>
      </c>
      <c r="D6" s="299" t="s">
        <v>10</v>
      </c>
      <c r="E6" s="324" t="s">
        <v>10</v>
      </c>
      <c r="F6" s="324" t="s">
        <v>10</v>
      </c>
      <c r="G6" s="324" t="s">
        <v>10</v>
      </c>
      <c r="H6" s="41"/>
      <c r="I6" s="20"/>
    </row>
    <row r="7" spans="1:9" ht="14.15" customHeight="1">
      <c r="A7" s="855" t="s">
        <v>527</v>
      </c>
      <c r="B7" s="586" t="s">
        <v>96</v>
      </c>
      <c r="C7" s="586" t="s">
        <v>211</v>
      </c>
      <c r="D7" s="586" t="s">
        <v>38</v>
      </c>
      <c r="E7" s="356" t="s">
        <v>96</v>
      </c>
      <c r="F7" s="356" t="s">
        <v>211</v>
      </c>
      <c r="G7" s="356" t="s">
        <v>38</v>
      </c>
      <c r="H7" s="41"/>
    </row>
    <row r="8" spans="1:9" ht="16.899999999999999" customHeight="1">
      <c r="A8" s="856"/>
      <c r="B8" s="593">
        <v>2021</v>
      </c>
      <c r="C8" s="823">
        <v>2021</v>
      </c>
      <c r="D8" s="823">
        <v>2021</v>
      </c>
      <c r="E8" s="467">
        <v>2020</v>
      </c>
      <c r="F8" s="467">
        <v>2020</v>
      </c>
      <c r="G8" s="467">
        <v>2020</v>
      </c>
      <c r="H8" s="86"/>
    </row>
    <row r="9" spans="1:9" ht="15" customHeight="1">
      <c r="A9" s="306" t="s">
        <v>98</v>
      </c>
      <c r="B9" s="714"/>
      <c r="C9" s="714"/>
      <c r="D9" s="714"/>
      <c r="E9" s="101"/>
      <c r="F9" s="101"/>
      <c r="G9" s="101"/>
      <c r="H9" s="5"/>
      <c r="I9" s="844"/>
    </row>
    <row r="10" spans="1:9" ht="15" customHeight="1">
      <c r="A10" s="546" t="s">
        <v>620</v>
      </c>
      <c r="B10" s="641">
        <v>2505</v>
      </c>
      <c r="C10" s="641">
        <v>0</v>
      </c>
      <c r="D10" s="641">
        <f>B10+C10</f>
        <v>2505</v>
      </c>
      <c r="E10" s="169">
        <v>2764</v>
      </c>
      <c r="F10" s="169">
        <v>0</v>
      </c>
      <c r="G10" s="169">
        <v>2764</v>
      </c>
      <c r="H10" s="42"/>
    </row>
    <row r="11" spans="1:9" ht="15" customHeight="1">
      <c r="A11" s="534" t="s">
        <v>741</v>
      </c>
      <c r="B11" s="641">
        <v>811</v>
      </c>
      <c r="C11" s="641">
        <v>0</v>
      </c>
      <c r="D11" s="641">
        <f t="shared" ref="D11:D12" si="0">B11+C11</f>
        <v>811</v>
      </c>
      <c r="E11" s="169">
        <v>2764</v>
      </c>
      <c r="F11" s="169">
        <v>0</v>
      </c>
      <c r="G11" s="169">
        <v>2764</v>
      </c>
      <c r="H11" s="42"/>
    </row>
    <row r="12" spans="1:9" ht="15" customHeight="1">
      <c r="A12" s="546" t="s">
        <v>621</v>
      </c>
      <c r="B12" s="645">
        <v>99</v>
      </c>
      <c r="C12" s="641">
        <v>0</v>
      </c>
      <c r="D12" s="641">
        <f t="shared" si="0"/>
        <v>99</v>
      </c>
      <c r="E12" s="162">
        <v>20</v>
      </c>
      <c r="F12" s="162">
        <v>0</v>
      </c>
      <c r="G12" s="162">
        <v>20</v>
      </c>
      <c r="H12" s="42"/>
    </row>
    <row r="13" spans="1:9" ht="15" customHeight="1">
      <c r="A13" s="101"/>
      <c r="B13" s="648">
        <f>SUM(B10:B12)</f>
        <v>3415</v>
      </c>
      <c r="C13" s="648">
        <f t="shared" ref="C13" si="1">SUM(C10:C12)</f>
        <v>0</v>
      </c>
      <c r="D13" s="648">
        <f>SUM(D10:D12)</f>
        <v>3415</v>
      </c>
      <c r="E13" s="389">
        <f>SUM(E10:E12)</f>
        <v>5548</v>
      </c>
      <c r="F13" s="389">
        <f>SUM(F10:F12)</f>
        <v>0</v>
      </c>
      <c r="G13" s="389">
        <f>SUM(G10:G12)</f>
        <v>5548</v>
      </c>
      <c r="H13" s="42"/>
    </row>
    <row r="14" spans="1:9" ht="15" customHeight="1">
      <c r="A14" s="306" t="s">
        <v>99</v>
      </c>
      <c r="B14" s="647"/>
      <c r="C14" s="647"/>
      <c r="D14" s="647"/>
      <c r="E14" s="166"/>
      <c r="F14" s="166"/>
      <c r="G14" s="166"/>
      <c r="H14" s="42"/>
    </row>
    <row r="15" spans="1:9" ht="15" customHeight="1">
      <c r="A15" s="546" t="s">
        <v>742</v>
      </c>
      <c r="B15" s="641">
        <v>750</v>
      </c>
      <c r="C15" s="641">
        <v>208</v>
      </c>
      <c r="D15" s="641">
        <f t="shared" ref="D15:D19" si="2">B15+C15</f>
        <v>958</v>
      </c>
      <c r="E15" s="169">
        <v>468</v>
      </c>
      <c r="F15" s="169">
        <v>138</v>
      </c>
      <c r="G15" s="169">
        <v>606</v>
      </c>
      <c r="H15" s="42"/>
    </row>
    <row r="16" spans="1:9" ht="15" customHeight="1">
      <c r="A16" s="546" t="s">
        <v>743</v>
      </c>
      <c r="B16" s="641">
        <v>1</v>
      </c>
      <c r="C16" s="641">
        <v>526</v>
      </c>
      <c r="D16" s="641">
        <f t="shared" si="2"/>
        <v>527</v>
      </c>
      <c r="E16" s="169">
        <v>9</v>
      </c>
      <c r="F16" s="169">
        <v>361</v>
      </c>
      <c r="G16" s="169">
        <v>370</v>
      </c>
      <c r="H16" s="42"/>
    </row>
    <row r="17" spans="1:9" ht="15" customHeight="1">
      <c r="A17" s="244" t="s">
        <v>157</v>
      </c>
      <c r="B17" s="647"/>
      <c r="C17" s="647"/>
      <c r="D17" s="647"/>
      <c r="E17" s="166"/>
      <c r="F17" s="166"/>
      <c r="G17" s="166"/>
      <c r="H17" s="42"/>
    </row>
    <row r="18" spans="1:9" ht="15" customHeight="1">
      <c r="A18" s="546" t="s">
        <v>622</v>
      </c>
      <c r="B18" s="641">
        <v>76</v>
      </c>
      <c r="C18" s="641">
        <v>52</v>
      </c>
      <c r="D18" s="641">
        <f t="shared" si="2"/>
        <v>128</v>
      </c>
      <c r="E18" s="169">
        <v>59</v>
      </c>
      <c r="F18" s="169">
        <v>21</v>
      </c>
      <c r="G18" s="169">
        <v>80</v>
      </c>
      <c r="H18" s="42"/>
    </row>
    <row r="19" spans="1:9" ht="15" customHeight="1">
      <c r="A19" s="546" t="s">
        <v>744</v>
      </c>
      <c r="B19" s="641">
        <v>329</v>
      </c>
      <c r="C19" s="641">
        <v>412</v>
      </c>
      <c r="D19" s="641">
        <f t="shared" si="2"/>
        <v>741</v>
      </c>
      <c r="E19" s="249">
        <v>272</v>
      </c>
      <c r="F19" s="249">
        <v>356</v>
      </c>
      <c r="G19" s="249">
        <v>628</v>
      </c>
      <c r="H19" s="42"/>
    </row>
    <row r="20" spans="1:9" ht="15" customHeight="1">
      <c r="A20" s="261"/>
      <c r="B20" s="648">
        <f t="shared" ref="B20:G20" si="3">SUM(B15:B19)</f>
        <v>1156</v>
      </c>
      <c r="C20" s="648">
        <f t="shared" si="3"/>
        <v>1198</v>
      </c>
      <c r="D20" s="648">
        <f t="shared" si="3"/>
        <v>2354</v>
      </c>
      <c r="E20" s="389">
        <f t="shared" si="3"/>
        <v>808</v>
      </c>
      <c r="F20" s="389">
        <f t="shared" si="3"/>
        <v>876</v>
      </c>
      <c r="G20" s="389">
        <f t="shared" si="3"/>
        <v>1684</v>
      </c>
      <c r="H20" s="42"/>
    </row>
    <row r="21" spans="1:9" ht="15" customHeight="1">
      <c r="A21" s="577" t="s">
        <v>38</v>
      </c>
      <c r="B21" s="646">
        <f>B13+B20</f>
        <v>4571</v>
      </c>
      <c r="C21" s="646">
        <f>C13+C20</f>
        <v>1198</v>
      </c>
      <c r="D21" s="646">
        <f>D20+D13</f>
        <v>5769</v>
      </c>
      <c r="E21" s="386">
        <f>E13+E20</f>
        <v>6356</v>
      </c>
      <c r="F21" s="386">
        <f>F13+F20</f>
        <v>876</v>
      </c>
      <c r="G21" s="386">
        <f>G20+G13</f>
        <v>7232</v>
      </c>
      <c r="H21" s="42"/>
    </row>
    <row r="22" spans="1:9" ht="4.9000000000000004" customHeight="1">
      <c r="A22" s="88"/>
      <c r="B22" s="88"/>
      <c r="C22" s="88"/>
      <c r="D22" s="88"/>
      <c r="E22" s="88"/>
      <c r="F22" s="88"/>
      <c r="G22" s="88"/>
      <c r="H22" s="320"/>
    </row>
    <row r="23" spans="1:9" s="284" customFormat="1" ht="12.5">
      <c r="A23" s="937" t="s">
        <v>800</v>
      </c>
      <c r="B23" s="938"/>
      <c r="C23" s="938"/>
      <c r="D23" s="938"/>
      <c r="E23" s="938"/>
      <c r="F23" s="938"/>
      <c r="G23" s="938"/>
      <c r="H23" s="527"/>
      <c r="I23" s="283"/>
    </row>
    <row r="24" spans="1:9" s="284" customFormat="1" ht="12.5">
      <c r="A24" s="937" t="s">
        <v>801</v>
      </c>
      <c r="B24" s="938"/>
      <c r="C24" s="938"/>
      <c r="D24" s="938"/>
      <c r="E24" s="938"/>
      <c r="F24" s="938"/>
      <c r="G24" s="938"/>
      <c r="H24" s="527"/>
      <c r="I24" s="283"/>
    </row>
    <row r="25" spans="1:9" s="284" customFormat="1" ht="12.5">
      <c r="A25" s="937" t="s">
        <v>745</v>
      </c>
      <c r="B25" s="937"/>
      <c r="C25" s="937"/>
      <c r="D25" s="937"/>
      <c r="E25" s="937"/>
      <c r="F25" s="937"/>
      <c r="G25" s="937"/>
      <c r="H25" s="527"/>
      <c r="I25" s="283"/>
    </row>
    <row r="26" spans="1:9" s="284" customFormat="1" ht="29" customHeight="1">
      <c r="A26" s="939" t="s">
        <v>905</v>
      </c>
      <c r="B26" s="937"/>
      <c r="C26" s="937"/>
      <c r="D26" s="937"/>
      <c r="E26" s="937"/>
      <c r="F26" s="937"/>
      <c r="G26" s="937"/>
      <c r="H26" s="937"/>
      <c r="I26" s="285"/>
    </row>
    <row r="27" spans="1:9" s="284" customFormat="1" ht="42.5" customHeight="1">
      <c r="A27" s="937" t="s">
        <v>907</v>
      </c>
      <c r="B27" s="937"/>
      <c r="C27" s="937"/>
      <c r="D27" s="937"/>
      <c r="E27" s="937"/>
      <c r="F27" s="937"/>
      <c r="G27" s="937"/>
      <c r="H27" s="937"/>
      <c r="I27" s="285"/>
    </row>
    <row r="28" spans="1:9" s="284" customFormat="1" ht="54" customHeight="1">
      <c r="A28" s="939" t="s">
        <v>906</v>
      </c>
      <c r="B28" s="937"/>
      <c r="C28" s="937"/>
      <c r="D28" s="937"/>
      <c r="E28" s="937"/>
      <c r="F28" s="937"/>
      <c r="G28" s="937"/>
      <c r="H28" s="937"/>
      <c r="I28" s="285"/>
    </row>
    <row r="29" spans="1:9" s="529" customFormat="1" ht="17.25" customHeight="1">
      <c r="A29" s="940"/>
      <c r="B29" s="940"/>
      <c r="C29" s="940"/>
      <c r="D29" s="940"/>
      <c r="E29" s="940"/>
      <c r="F29" s="940"/>
      <c r="G29" s="940"/>
      <c r="H29" s="940"/>
      <c r="I29" s="528"/>
    </row>
    <row r="30" spans="1:9" ht="14.15" customHeight="1">
      <c r="A30" s="158"/>
      <c r="B30" s="157"/>
      <c r="D30" s="70"/>
      <c r="E30" s="70"/>
      <c r="F30" s="299" t="s">
        <v>10</v>
      </c>
      <c r="G30" s="324" t="s">
        <v>10</v>
      </c>
      <c r="H30" s="17"/>
    </row>
    <row r="31" spans="1:9" ht="13" customHeight="1">
      <c r="A31" s="463" t="s">
        <v>160</v>
      </c>
      <c r="B31" s="507"/>
      <c r="C31" s="382"/>
      <c r="D31" s="402"/>
      <c r="E31" s="402"/>
      <c r="F31" s="451">
        <v>2021</v>
      </c>
      <c r="G31" s="467">
        <v>2020</v>
      </c>
    </row>
    <row r="32" spans="1:9" ht="15" customHeight="1">
      <c r="A32" s="101" t="s">
        <v>235</v>
      </c>
      <c r="D32" s="70"/>
      <c r="E32" s="70"/>
      <c r="F32" s="641">
        <v>3415</v>
      </c>
      <c r="G32" s="169">
        <v>5547.8263896999997</v>
      </c>
      <c r="I32" s="844"/>
    </row>
    <row r="33" spans="1:7" ht="15" customHeight="1">
      <c r="A33" s="101" t="s">
        <v>908</v>
      </c>
      <c r="D33" s="70"/>
      <c r="E33" s="70"/>
      <c r="F33" s="645">
        <v>-106</v>
      </c>
      <c r="G33" s="266">
        <v>-72.941923560000006</v>
      </c>
    </row>
    <row r="34" spans="1:7" ht="15" customHeight="1">
      <c r="A34" s="818" t="s">
        <v>909</v>
      </c>
      <c r="D34" s="70"/>
      <c r="E34" s="70"/>
      <c r="F34" s="645">
        <v>90</v>
      </c>
      <c r="G34" s="266">
        <v>0</v>
      </c>
    </row>
    <row r="35" spans="1:7" ht="15" customHeight="1">
      <c r="A35" s="818" t="s">
        <v>910</v>
      </c>
      <c r="D35" s="70"/>
      <c r="E35" s="70"/>
      <c r="F35" s="646">
        <v>-12</v>
      </c>
      <c r="G35" s="386">
        <v>0</v>
      </c>
    </row>
    <row r="36" spans="1:7" ht="15" customHeight="1">
      <c r="A36" s="458" t="s">
        <v>161</v>
      </c>
      <c r="B36" s="382"/>
      <c r="C36" s="382"/>
      <c r="D36" s="402"/>
      <c r="E36" s="402"/>
      <c r="F36" s="646">
        <f>SUM(F32:F35)</f>
        <v>3387</v>
      </c>
      <c r="G36" s="386">
        <f>SUM(G32:G35)</f>
        <v>5474.8844661399999</v>
      </c>
    </row>
    <row r="37" spans="1:7" ht="15" customHeight="1">
      <c r="A37" s="70"/>
      <c r="B37" s="70"/>
      <c r="C37" s="70"/>
      <c r="D37" s="70"/>
      <c r="E37" s="70"/>
      <c r="F37" s="70"/>
      <c r="G37" s="70"/>
    </row>
  </sheetData>
  <mergeCells count="8">
    <mergeCell ref="A27:H27"/>
    <mergeCell ref="A7:A8"/>
    <mergeCell ref="A23:G23"/>
    <mergeCell ref="A26:H26"/>
    <mergeCell ref="A29:H29"/>
    <mergeCell ref="A25:G25"/>
    <mergeCell ref="A28:H28"/>
    <mergeCell ref="A24:G24"/>
  </mergeCells>
  <printOptions horizontalCentered="1"/>
  <pageMargins left="0.23622047244094491" right="0.23622047244094491" top="0.74803149606299213" bottom="0.74803149606299213" header="0.31496062992125984" footer="0.31496062992125984"/>
  <pageSetup paperSize="9" scale="73" orientation="portrait" r:id="rId1"/>
  <ignoredErrors>
    <ignoredError sqref="D21" formula="1"/>
    <ignoredError sqref="F36:G36" formulaRange="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2">
    <tabColor rgb="FF00B050"/>
    <pageSetUpPr fitToPage="1"/>
  </sheetPr>
  <dimension ref="A1:N382"/>
  <sheetViews>
    <sheetView showGridLines="0" topLeftCell="B1" zoomScaleNormal="100" zoomScaleSheetLayoutView="100" workbookViewId="0">
      <selection activeCell="G14" sqref="G14:J14"/>
    </sheetView>
  </sheetViews>
  <sheetFormatPr defaultColWidth="9.1796875" defaultRowHeight="17.25" customHeight="1"/>
  <cols>
    <col min="1" max="1" width="49.54296875" style="1" customWidth="1"/>
    <col min="2" max="2" width="12" style="1" customWidth="1"/>
    <col min="3" max="10" width="13.54296875" style="1" customWidth="1"/>
    <col min="11" max="11" width="2.7265625" style="1" customWidth="1"/>
    <col min="12" max="16384" width="9.1796875" style="1"/>
  </cols>
  <sheetData>
    <row r="1" spans="1:10" s="64" customFormat="1" ht="21.5">
      <c r="A1" s="307" t="s">
        <v>529</v>
      </c>
      <c r="B1" s="61"/>
      <c r="C1" s="61"/>
      <c r="D1" s="61"/>
      <c r="E1" s="61"/>
      <c r="F1" s="61"/>
      <c r="G1" s="61"/>
      <c r="H1" s="61"/>
      <c r="I1" s="61"/>
      <c r="J1" s="61"/>
    </row>
    <row r="2" spans="1:10" s="64" customFormat="1" ht="21.5">
      <c r="A2" s="9"/>
      <c r="B2" s="61"/>
      <c r="C2" s="61"/>
      <c r="D2" s="61"/>
      <c r="E2" s="61"/>
      <c r="F2" s="61"/>
      <c r="G2" s="61"/>
      <c r="H2" s="61"/>
      <c r="I2" s="61"/>
      <c r="J2" s="61"/>
    </row>
    <row r="3" spans="1:10" s="64" customFormat="1" ht="16.899999999999999" customHeight="1">
      <c r="A3" s="195" t="s">
        <v>416</v>
      </c>
      <c r="B3" s="61"/>
      <c r="C3" s="61"/>
      <c r="D3" s="61"/>
      <c r="E3" s="61"/>
      <c r="F3" s="61"/>
      <c r="G3" s="61"/>
      <c r="H3" s="61"/>
      <c r="I3" s="61"/>
      <c r="J3" s="61"/>
    </row>
    <row r="4" spans="1:10" s="64" customFormat="1" ht="16.899999999999999" customHeight="1">
      <c r="A4" s="24" t="s">
        <v>417</v>
      </c>
      <c r="B4" s="61"/>
      <c r="C4" s="61"/>
      <c r="D4" s="61"/>
      <c r="E4" s="61"/>
      <c r="F4" s="61"/>
      <c r="G4" s="61"/>
      <c r="H4" s="61"/>
      <c r="I4" s="61"/>
      <c r="J4" s="61"/>
    </row>
    <row r="5" spans="1:10" ht="17.25" customHeight="1">
      <c r="A5" s="120"/>
      <c r="F5" s="70"/>
    </row>
    <row r="6" spans="1:10" ht="14.5" customHeight="1">
      <c r="A6" s="121" t="s">
        <v>187</v>
      </c>
      <c r="F6" s="70"/>
      <c r="G6" s="299" t="s">
        <v>10</v>
      </c>
      <c r="H6" s="324" t="s">
        <v>10</v>
      </c>
      <c r="I6" s="299" t="s">
        <v>10</v>
      </c>
      <c r="J6" s="324" t="s">
        <v>10</v>
      </c>
    </row>
    <row r="7" spans="1:10" ht="14.15" customHeight="1">
      <c r="A7" s="167"/>
      <c r="B7" s="168"/>
      <c r="C7" s="11"/>
      <c r="D7" s="11"/>
      <c r="E7" s="11"/>
      <c r="F7" s="16"/>
      <c r="G7" s="358"/>
      <c r="H7" s="358"/>
      <c r="I7" s="299" t="s">
        <v>296</v>
      </c>
      <c r="J7" s="324" t="s">
        <v>326</v>
      </c>
    </row>
    <row r="8" spans="1:10" ht="15" customHeight="1">
      <c r="A8" s="314"/>
      <c r="B8" s="168"/>
      <c r="C8" s="11"/>
      <c r="D8" s="11"/>
      <c r="E8" s="11"/>
      <c r="F8" s="16"/>
      <c r="G8" s="355" t="s">
        <v>295</v>
      </c>
      <c r="H8" s="356" t="s">
        <v>295</v>
      </c>
      <c r="I8" s="355" t="s">
        <v>297</v>
      </c>
      <c r="J8" s="356" t="s">
        <v>297</v>
      </c>
    </row>
    <row r="9" spans="1:10" ht="17.25" customHeight="1">
      <c r="A9" s="463" t="s">
        <v>298</v>
      </c>
      <c r="B9" s="510"/>
      <c r="C9" s="382"/>
      <c r="D9" s="382"/>
      <c r="E9" s="382"/>
      <c r="F9" s="402"/>
      <c r="G9" s="355">
        <v>2021</v>
      </c>
      <c r="H9" s="356">
        <v>2020</v>
      </c>
      <c r="I9" s="355">
        <v>2021</v>
      </c>
      <c r="J9" s="356">
        <v>2020</v>
      </c>
    </row>
    <row r="10" spans="1:10" ht="15" customHeight="1">
      <c r="A10" s="306" t="s">
        <v>97</v>
      </c>
      <c r="F10" s="70"/>
      <c r="G10" s="746"/>
      <c r="H10" s="745"/>
      <c r="I10" s="746"/>
      <c r="J10" s="745"/>
    </row>
    <row r="11" spans="1:10" ht="16" customHeight="1">
      <c r="A11" s="121" t="s">
        <v>98</v>
      </c>
      <c r="F11" s="70"/>
      <c r="G11" s="641">
        <v>3415</v>
      </c>
      <c r="H11" s="169">
        <v>5548</v>
      </c>
      <c r="I11" s="641">
        <v>3415</v>
      </c>
      <c r="J11" s="169">
        <v>5548</v>
      </c>
    </row>
    <row r="12" spans="1:10" ht="16" customHeight="1">
      <c r="A12" s="121" t="s">
        <v>528</v>
      </c>
      <c r="F12" s="70"/>
      <c r="G12" s="641">
        <v>958</v>
      </c>
      <c r="H12" s="169">
        <v>606</v>
      </c>
      <c r="I12" s="641">
        <v>958</v>
      </c>
      <c r="J12" s="169">
        <v>606</v>
      </c>
    </row>
    <row r="13" spans="1:10" ht="16" customHeight="1">
      <c r="A13" s="313" t="s">
        <v>471</v>
      </c>
      <c r="F13" s="70"/>
      <c r="G13" s="641">
        <v>527</v>
      </c>
      <c r="H13" s="169">
        <v>370</v>
      </c>
      <c r="I13" s="641">
        <v>527</v>
      </c>
      <c r="J13" s="169">
        <v>370</v>
      </c>
    </row>
    <row r="14" spans="1:10" ht="16" customHeight="1">
      <c r="A14" s="890" t="s">
        <v>157</v>
      </c>
      <c r="B14" s="890"/>
      <c r="F14" s="70"/>
      <c r="G14" s="641"/>
      <c r="H14" s="169"/>
      <c r="I14" s="641"/>
      <c r="J14" s="169"/>
    </row>
    <row r="15" spans="1:10" ht="16" customHeight="1">
      <c r="A15" s="546" t="s">
        <v>623</v>
      </c>
      <c r="F15" s="70"/>
      <c r="G15" s="641">
        <v>128</v>
      </c>
      <c r="H15" s="169">
        <v>80</v>
      </c>
      <c r="I15" s="641">
        <v>128</v>
      </c>
      <c r="J15" s="169">
        <v>80</v>
      </c>
    </row>
    <row r="16" spans="1:10" ht="16" customHeight="1">
      <c r="A16" s="546" t="s">
        <v>624</v>
      </c>
      <c r="F16" s="70"/>
      <c r="G16" s="646">
        <v>741</v>
      </c>
      <c r="H16" s="386">
        <v>628</v>
      </c>
      <c r="I16" s="646">
        <v>741</v>
      </c>
      <c r="J16" s="386">
        <v>628</v>
      </c>
    </row>
    <row r="17" spans="1:14" ht="16" customHeight="1">
      <c r="A17" s="121"/>
      <c r="F17" s="70"/>
      <c r="G17" s="641">
        <f>SUM(G11:G16)</f>
        <v>5769</v>
      </c>
      <c r="H17" s="169">
        <f>SUM(H11:H16)</f>
        <v>7232</v>
      </c>
      <c r="I17" s="641">
        <f>SUM(I11:I16)</f>
        <v>5769</v>
      </c>
      <c r="J17" s="169">
        <f>SUM(J11:J16)</f>
        <v>7232</v>
      </c>
    </row>
    <row r="18" spans="1:14" ht="16" customHeight="1">
      <c r="A18" s="306" t="s">
        <v>100</v>
      </c>
      <c r="F18" s="70"/>
      <c r="G18" s="641" t="s">
        <v>187</v>
      </c>
      <c r="H18" s="169" t="s">
        <v>187</v>
      </c>
      <c r="I18" s="682"/>
      <c r="J18" s="166"/>
      <c r="M18" s="844"/>
    </row>
    <row r="19" spans="1:14" ht="16" customHeight="1">
      <c r="A19" s="121" t="s">
        <v>101</v>
      </c>
      <c r="F19" s="70"/>
      <c r="G19" s="641">
        <v>-402</v>
      </c>
      <c r="H19" s="169">
        <v>-411</v>
      </c>
      <c r="I19" s="641">
        <v>-402</v>
      </c>
      <c r="J19" s="169">
        <v>-411</v>
      </c>
    </row>
    <row r="20" spans="1:14" ht="16" customHeight="1">
      <c r="A20" s="121" t="s">
        <v>102</v>
      </c>
      <c r="F20" s="70"/>
      <c r="G20" s="641">
        <v>-29133</v>
      </c>
      <c r="H20" s="169">
        <v>-26936</v>
      </c>
      <c r="I20" s="641">
        <v>-27621</v>
      </c>
      <c r="J20" s="169">
        <v>-24585</v>
      </c>
    </row>
    <row r="21" spans="1:14" ht="16" customHeight="1">
      <c r="A21" s="121" t="s">
        <v>657</v>
      </c>
      <c r="F21" s="70"/>
      <c r="G21" s="641">
        <v>-1649</v>
      </c>
      <c r="H21" s="169">
        <v>-1771</v>
      </c>
      <c r="I21" s="641">
        <v>-1649</v>
      </c>
      <c r="J21" s="169">
        <v>-1771</v>
      </c>
    </row>
    <row r="22" spans="1:14" ht="16" customHeight="1">
      <c r="A22" s="121" t="s">
        <v>104</v>
      </c>
      <c r="F22" s="70"/>
      <c r="G22" s="641">
        <v>-184</v>
      </c>
      <c r="H22" s="169">
        <v>-315</v>
      </c>
      <c r="I22" s="641">
        <v>-184</v>
      </c>
      <c r="J22" s="169">
        <v>-315</v>
      </c>
    </row>
    <row r="23" spans="1:14" ht="16" customHeight="1">
      <c r="A23" s="121" t="s">
        <v>217</v>
      </c>
      <c r="F23" s="70"/>
      <c r="G23" s="646">
        <v>-277</v>
      </c>
      <c r="H23" s="386">
        <v>-223</v>
      </c>
      <c r="I23" s="646">
        <v>-277</v>
      </c>
      <c r="J23" s="386">
        <v>-223</v>
      </c>
    </row>
    <row r="24" spans="1:14" ht="15" customHeight="1">
      <c r="A24" s="532" t="s">
        <v>187</v>
      </c>
      <c r="B24" s="382"/>
      <c r="C24" s="382"/>
      <c r="D24" s="382"/>
      <c r="E24" s="382"/>
      <c r="F24" s="402"/>
      <c r="G24" s="646">
        <f>SUM(G19:G23)</f>
        <v>-31645</v>
      </c>
      <c r="H24" s="386">
        <f>SUM(H19:H23)</f>
        <v>-29656</v>
      </c>
      <c r="I24" s="646">
        <f>SUM(I19:I23)</f>
        <v>-30133</v>
      </c>
      <c r="J24" s="386">
        <f>SUM(J19:J23)</f>
        <v>-27305</v>
      </c>
      <c r="K24" s="11"/>
    </row>
    <row r="25" spans="1:14" ht="6" customHeight="1">
      <c r="A25" s="533"/>
      <c r="B25" s="11"/>
      <c r="C25" s="11"/>
      <c r="D25" s="11"/>
      <c r="E25" s="11"/>
      <c r="F25" s="16"/>
      <c r="G25" s="310"/>
      <c r="H25" s="266"/>
      <c r="I25" s="310"/>
      <c r="J25" s="266"/>
      <c r="K25" s="11"/>
    </row>
    <row r="26" spans="1:14" ht="18" customHeight="1">
      <c r="A26" s="922"/>
      <c r="B26" s="922"/>
      <c r="C26" s="922"/>
      <c r="D26" s="922"/>
      <c r="E26" s="922"/>
      <c r="F26" s="922"/>
      <c r="G26" s="922"/>
      <c r="H26" s="922"/>
      <c r="I26" s="922"/>
      <c r="J26" s="922"/>
    </row>
    <row r="27" spans="1:14" ht="15" customHeight="1">
      <c r="A27" s="70" t="s">
        <v>780</v>
      </c>
      <c r="B27" s="70"/>
      <c r="C27" s="70"/>
      <c r="D27" s="70"/>
      <c r="E27" s="70"/>
      <c r="F27" s="70"/>
      <c r="G27" s="252"/>
      <c r="H27" s="248"/>
      <c r="I27" s="161"/>
      <c r="J27" s="248"/>
    </row>
    <row r="28" spans="1:14" ht="17.149999999999999" customHeight="1">
      <c r="A28" s="70"/>
      <c r="B28" s="70"/>
      <c r="C28" s="70"/>
      <c r="D28" s="70"/>
      <c r="E28" s="70"/>
      <c r="F28" s="70"/>
      <c r="G28" s="70"/>
      <c r="H28" s="70"/>
      <c r="I28"/>
      <c r="J28"/>
      <c r="N28" s="359"/>
    </row>
    <row r="29" spans="1:14" ht="17.25" customHeight="1">
      <c r="A29" s="268"/>
      <c r="B29" s="5"/>
      <c r="C29" s="5"/>
      <c r="D29" s="5"/>
      <c r="E29" s="5"/>
      <c r="F29" s="5"/>
      <c r="G29" s="70"/>
      <c r="H29" s="70"/>
    </row>
    <row r="30" spans="1:14" ht="17.25" customHeight="1">
      <c r="A30" s="295" t="s">
        <v>530</v>
      </c>
      <c r="B30" s="70"/>
      <c r="C30" s="70"/>
      <c r="D30" s="70"/>
      <c r="E30" s="70"/>
      <c r="F30" s="70"/>
      <c r="G30" s="70"/>
      <c r="H30" s="70"/>
      <c r="I30"/>
      <c r="J30"/>
    </row>
    <row r="31" spans="1:14" ht="17.25" customHeight="1">
      <c r="A31" s="98"/>
      <c r="B31" s="70"/>
      <c r="C31" s="70"/>
      <c r="D31" s="70"/>
      <c r="E31" s="70"/>
      <c r="F31" s="70"/>
      <c r="G31" s="70"/>
      <c r="H31" s="70"/>
      <c r="I31"/>
      <c r="J31"/>
    </row>
    <row r="32" spans="1:14" ht="16.899999999999999" customHeight="1">
      <c r="A32" s="877"/>
      <c r="B32" s="124"/>
      <c r="C32" s="441" t="s">
        <v>10</v>
      </c>
      <c r="D32" s="356" t="s">
        <v>10</v>
      </c>
      <c r="E32" s="441" t="s">
        <v>10</v>
      </c>
      <c r="F32" s="356" t="s">
        <v>10</v>
      </c>
      <c r="G32" s="441" t="s">
        <v>10</v>
      </c>
      <c r="H32" s="356" t="s">
        <v>10</v>
      </c>
      <c r="I32" s="441" t="s">
        <v>10</v>
      </c>
      <c r="J32" s="356" t="s">
        <v>10</v>
      </c>
      <c r="K32" s="5"/>
    </row>
    <row r="33" spans="1:12" ht="15" customHeight="1">
      <c r="A33" s="877"/>
      <c r="B33" s="124"/>
      <c r="C33" s="441"/>
      <c r="D33" s="356"/>
      <c r="E33" s="441"/>
      <c r="F33" s="356"/>
      <c r="G33" s="441"/>
      <c r="H33" s="356"/>
      <c r="I33" s="441" t="s">
        <v>328</v>
      </c>
      <c r="J33" s="356" t="s">
        <v>328</v>
      </c>
      <c r="K33" s="5"/>
    </row>
    <row r="34" spans="1:12" ht="16.899999999999999" customHeight="1">
      <c r="A34" s="877"/>
      <c r="B34" s="124"/>
      <c r="C34" s="441" t="s">
        <v>236</v>
      </c>
      <c r="D34" s="356" t="s">
        <v>236</v>
      </c>
      <c r="E34" s="441" t="s">
        <v>237</v>
      </c>
      <c r="F34" s="356" t="s">
        <v>237</v>
      </c>
      <c r="G34" s="441" t="s">
        <v>329</v>
      </c>
      <c r="H34" s="356" t="s">
        <v>329</v>
      </c>
      <c r="I34" s="441" t="s">
        <v>330</v>
      </c>
      <c r="J34" s="356" t="s">
        <v>330</v>
      </c>
      <c r="K34" s="5"/>
    </row>
    <row r="35" spans="1:12" ht="16.899999999999999" customHeight="1">
      <c r="A35" s="876"/>
      <c r="B35" s="435" t="s">
        <v>204</v>
      </c>
      <c r="C35" s="451">
        <v>2021</v>
      </c>
      <c r="D35" s="467">
        <v>2020</v>
      </c>
      <c r="E35" s="823">
        <v>2021</v>
      </c>
      <c r="F35" s="467">
        <v>2020</v>
      </c>
      <c r="G35" s="823">
        <v>2021</v>
      </c>
      <c r="H35" s="467">
        <v>2020</v>
      </c>
      <c r="I35" s="823">
        <v>2021</v>
      </c>
      <c r="J35" s="467">
        <v>2020</v>
      </c>
      <c r="K35" s="5"/>
    </row>
    <row r="36" spans="1:12" ht="15" customHeight="1">
      <c r="A36" s="306" t="s">
        <v>162</v>
      </c>
      <c r="B36" s="121"/>
      <c r="C36" s="747"/>
      <c r="D36" s="220"/>
      <c r="E36" s="714"/>
      <c r="F36" s="220"/>
      <c r="G36" s="714"/>
      <c r="H36" s="220"/>
      <c r="I36" s="714"/>
      <c r="J36" s="121"/>
      <c r="K36" s="5"/>
    </row>
    <row r="37" spans="1:12" ht="30" customHeight="1">
      <c r="A37" s="244" t="s">
        <v>597</v>
      </c>
      <c r="B37" s="231" t="s">
        <v>206</v>
      </c>
      <c r="C37" s="641">
        <v>6</v>
      </c>
      <c r="D37" s="150">
        <v>5</v>
      </c>
      <c r="E37" s="641">
        <v>3</v>
      </c>
      <c r="F37" s="150">
        <v>3</v>
      </c>
      <c r="G37" s="647">
        <v>518</v>
      </c>
      <c r="H37" s="150">
        <v>362</v>
      </c>
      <c r="I37" s="641">
        <f t="shared" ref="I37:J37" si="0">C37+E37+G37</f>
        <v>527</v>
      </c>
      <c r="J37" s="256">
        <f t="shared" si="0"/>
        <v>370</v>
      </c>
      <c r="K37" s="5"/>
      <c r="L37" s="844"/>
    </row>
    <row r="38" spans="1:12" ht="15" customHeight="1">
      <c r="A38" s="121" t="s">
        <v>531</v>
      </c>
      <c r="B38" s="122"/>
      <c r="C38" s="641"/>
      <c r="D38" s="221"/>
      <c r="E38" s="641"/>
      <c r="F38" s="221"/>
      <c r="G38" s="641"/>
      <c r="H38" s="221"/>
      <c r="I38" s="641"/>
      <c r="J38" s="256"/>
      <c r="K38" s="5"/>
    </row>
    <row r="39" spans="1:12" ht="15" customHeight="1">
      <c r="A39" s="121" t="s">
        <v>532</v>
      </c>
      <c r="B39" s="231"/>
      <c r="C39" s="647"/>
      <c r="D39" s="315"/>
      <c r="E39" s="647"/>
      <c r="F39" s="315"/>
      <c r="G39" s="647"/>
      <c r="H39" s="315"/>
      <c r="I39" s="641"/>
      <c r="J39" s="256"/>
      <c r="K39" s="5"/>
    </row>
    <row r="40" spans="1:12" ht="15" customHeight="1">
      <c r="A40" s="575" t="s">
        <v>653</v>
      </c>
      <c r="B40" s="231" t="s">
        <v>238</v>
      </c>
      <c r="C40" s="641">
        <v>0</v>
      </c>
      <c r="D40" s="221">
        <v>0</v>
      </c>
      <c r="E40" s="641">
        <v>289</v>
      </c>
      <c r="F40" s="221">
        <v>158</v>
      </c>
      <c r="G40" s="641">
        <v>0</v>
      </c>
      <c r="H40" s="221">
        <v>0</v>
      </c>
      <c r="I40" s="641">
        <f t="shared" ref="I40:I41" si="1">C40+E40+G40</f>
        <v>289</v>
      </c>
      <c r="J40" s="188">
        <f>D40+F40+H40</f>
        <v>158</v>
      </c>
      <c r="K40" s="5"/>
    </row>
    <row r="41" spans="1:12" s="627" customFormat="1" ht="15" customHeight="1">
      <c r="A41" s="275" t="s">
        <v>654</v>
      </c>
      <c r="B41" s="231" t="s">
        <v>206</v>
      </c>
      <c r="C41" s="748">
        <v>331</v>
      </c>
      <c r="D41" s="625">
        <v>300</v>
      </c>
      <c r="E41" s="641">
        <v>0</v>
      </c>
      <c r="F41" s="625">
        <v>0</v>
      </c>
      <c r="G41" s="748">
        <v>410</v>
      </c>
      <c r="H41" s="625">
        <v>328</v>
      </c>
      <c r="I41" s="748">
        <f t="shared" si="1"/>
        <v>741</v>
      </c>
      <c r="J41" s="625">
        <f>D41+F41+H41</f>
        <v>628</v>
      </c>
      <c r="K41" s="626"/>
    </row>
    <row r="42" spans="1:12" ht="15" customHeight="1">
      <c r="A42" s="121"/>
      <c r="B42" s="231"/>
      <c r="C42" s="647"/>
      <c r="D42" s="223"/>
      <c r="E42" s="647"/>
      <c r="F42" s="223"/>
      <c r="G42" s="647"/>
      <c r="H42" s="223"/>
      <c r="I42" s="641"/>
      <c r="J42" s="256"/>
      <c r="K42" s="5"/>
    </row>
    <row r="43" spans="1:12" ht="15" customHeight="1">
      <c r="A43" s="306" t="s">
        <v>163</v>
      </c>
      <c r="B43" s="231"/>
      <c r="C43" s="647"/>
      <c r="D43" s="223"/>
      <c r="E43" s="647"/>
      <c r="F43" s="223"/>
      <c r="G43" s="647"/>
      <c r="H43" s="223"/>
      <c r="I43" s="641"/>
      <c r="J43" s="256"/>
      <c r="K43" s="5"/>
    </row>
    <row r="44" spans="1:12" ht="15" customHeight="1">
      <c r="A44" s="125" t="s">
        <v>338</v>
      </c>
      <c r="B44" s="231" t="s">
        <v>238</v>
      </c>
      <c r="C44" s="641">
        <v>0</v>
      </c>
      <c r="D44" s="224">
        <v>0</v>
      </c>
      <c r="E44" s="645">
        <v>-235</v>
      </c>
      <c r="F44" s="224">
        <v>-418</v>
      </c>
      <c r="G44" s="641">
        <v>0</v>
      </c>
      <c r="H44" s="224">
        <v>0</v>
      </c>
      <c r="I44" s="641">
        <f t="shared" ref="I44:I45" si="2">C44+E44+G44</f>
        <v>-235</v>
      </c>
      <c r="J44" s="267">
        <f>D44+F44+H44</f>
        <v>-418</v>
      </c>
      <c r="K44" s="5"/>
    </row>
    <row r="45" spans="1:12" ht="15" customHeight="1">
      <c r="A45" s="541" t="s">
        <v>359</v>
      </c>
      <c r="B45" s="457">
        <v>14</v>
      </c>
      <c r="C45" s="646">
        <v>0</v>
      </c>
      <c r="D45" s="386">
        <v>0</v>
      </c>
      <c r="E45" s="646">
        <v>0</v>
      </c>
      <c r="F45" s="386">
        <v>0</v>
      </c>
      <c r="G45" s="646">
        <v>-180</v>
      </c>
      <c r="H45" s="386">
        <v>-140</v>
      </c>
      <c r="I45" s="646">
        <f t="shared" si="2"/>
        <v>-180</v>
      </c>
      <c r="J45" s="386">
        <f>D45+F45+H45</f>
        <v>-140</v>
      </c>
      <c r="K45" s="5"/>
    </row>
    <row r="46" spans="1:12" ht="4.9000000000000004" customHeight="1">
      <c r="A46" s="539"/>
      <c r="B46" s="539"/>
      <c r="C46" s="539"/>
      <c r="D46" s="539"/>
      <c r="E46" s="539"/>
      <c r="F46" s="539"/>
      <c r="G46" s="539"/>
      <c r="H46" s="539"/>
      <c r="I46" s="547"/>
      <c r="J46" s="547"/>
    </row>
    <row r="47" spans="1:12" ht="17.149999999999999" customHeight="1">
      <c r="A47" s="548" t="s">
        <v>911</v>
      </c>
      <c r="B47" s="548"/>
      <c r="C47" s="548"/>
      <c r="D47" s="548"/>
      <c r="E47" s="548"/>
      <c r="F47" s="548"/>
      <c r="G47" s="548"/>
      <c r="H47" s="548"/>
      <c r="I47" s="548"/>
      <c r="J47" s="548"/>
    </row>
    <row r="48" spans="1:12" ht="14.5" customHeight="1">
      <c r="A48" s="548" t="s">
        <v>912</v>
      </c>
      <c r="B48" s="548"/>
      <c r="C48" s="548"/>
      <c r="D48" s="548"/>
      <c r="E48" s="548"/>
      <c r="F48" s="548"/>
      <c r="G48" s="548"/>
      <c r="H48" s="548"/>
      <c r="I48" s="548"/>
      <c r="J48" s="548"/>
    </row>
    <row r="49" spans="1:12" ht="11.25" customHeight="1">
      <c r="A49" s="549"/>
      <c r="B49" s="549"/>
      <c r="C49" s="549"/>
      <c r="D49" s="549"/>
      <c r="E49" s="549"/>
      <c r="F49" s="549"/>
      <c r="G49" s="549"/>
      <c r="H49" s="549"/>
      <c r="I49" s="549"/>
      <c r="J49" s="549"/>
    </row>
    <row r="50" spans="1:12" ht="17.25" customHeight="1">
      <c r="A50" s="551"/>
      <c r="B50" s="550"/>
      <c r="C50" s="550"/>
      <c r="D50" s="550"/>
      <c r="E50" s="550"/>
      <c r="F50" s="550"/>
      <c r="G50" s="550"/>
      <c r="H50" s="550"/>
      <c r="I50" s="550"/>
      <c r="J50" s="550"/>
    </row>
    <row r="51" spans="1:12" ht="17.25" customHeight="1">
      <c r="A51" s="891" t="s">
        <v>181</v>
      </c>
      <c r="B51" s="891"/>
      <c r="C51" s="891"/>
      <c r="D51" s="891"/>
      <c r="E51" s="891"/>
      <c r="F51" s="891"/>
      <c r="G51" s="891"/>
      <c r="H51" s="891"/>
      <c r="I51" s="441" t="s">
        <v>10</v>
      </c>
      <c r="J51" s="356" t="s">
        <v>10</v>
      </c>
    </row>
    <row r="52" spans="1:12" ht="17.25" customHeight="1">
      <c r="A52" s="892"/>
      <c r="B52" s="892"/>
      <c r="C52" s="892"/>
      <c r="D52" s="892"/>
      <c r="E52" s="892"/>
      <c r="F52" s="892"/>
      <c r="G52" s="892"/>
      <c r="H52" s="892"/>
      <c r="I52" s="451">
        <v>2021</v>
      </c>
      <c r="J52" s="467">
        <v>2020</v>
      </c>
    </row>
    <row r="53" spans="1:12" ht="15" customHeight="1">
      <c r="A53" s="156" t="s">
        <v>334</v>
      </c>
      <c r="B53" s="120"/>
      <c r="C53" s="120"/>
      <c r="D53" s="120"/>
      <c r="E53" s="120"/>
      <c r="F53" s="120"/>
      <c r="G53" s="120"/>
      <c r="H53" s="120"/>
      <c r="I53" s="641">
        <v>550</v>
      </c>
      <c r="J53" s="169">
        <v>373.46479704000001</v>
      </c>
      <c r="L53" s="844"/>
    </row>
    <row r="54" spans="1:12" ht="15" customHeight="1">
      <c r="A54" s="874" t="s">
        <v>533</v>
      </c>
      <c r="B54" s="874"/>
      <c r="C54" s="874"/>
      <c r="D54" s="874"/>
      <c r="E54" s="874"/>
      <c r="F54" s="874"/>
      <c r="G54" s="874"/>
      <c r="H54" s="874"/>
      <c r="I54" s="641">
        <v>40</v>
      </c>
      <c r="J54" s="169">
        <v>-21.603000000000002</v>
      </c>
    </row>
    <row r="55" spans="1:12" ht="15" customHeight="1">
      <c r="A55" s="874" t="s">
        <v>182</v>
      </c>
      <c r="B55" s="874"/>
      <c r="C55" s="874"/>
      <c r="D55" s="874"/>
      <c r="E55" s="874"/>
      <c r="F55" s="874"/>
      <c r="G55" s="874"/>
      <c r="H55" s="874"/>
      <c r="I55" s="641">
        <v>190</v>
      </c>
      <c r="J55" s="169">
        <v>75.023946340363992</v>
      </c>
    </row>
    <row r="56" spans="1:12" ht="15" customHeight="1">
      <c r="A56" s="874" t="s">
        <v>183</v>
      </c>
      <c r="B56" s="874"/>
      <c r="C56" s="874"/>
      <c r="D56" s="874"/>
      <c r="E56" s="874"/>
      <c r="F56" s="874"/>
      <c r="G56" s="874"/>
      <c r="H56" s="874"/>
      <c r="I56" s="641">
        <v>30</v>
      </c>
      <c r="J56" s="169">
        <v>40.783945069636097</v>
      </c>
    </row>
    <row r="57" spans="1:12" ht="15" customHeight="1">
      <c r="A57" s="874" t="s">
        <v>184</v>
      </c>
      <c r="B57" s="874"/>
      <c r="C57" s="874"/>
      <c r="D57" s="874"/>
      <c r="E57" s="874"/>
      <c r="F57" s="874"/>
      <c r="G57" s="874"/>
      <c r="H57" s="874"/>
      <c r="I57" s="646">
        <v>-62</v>
      </c>
      <c r="J57" s="386">
        <v>82.600999999999999</v>
      </c>
    </row>
    <row r="58" spans="1:12" ht="15" customHeight="1">
      <c r="A58" s="509" t="s">
        <v>335</v>
      </c>
      <c r="B58" s="458"/>
      <c r="C58" s="458"/>
      <c r="D58" s="458"/>
      <c r="E58" s="458"/>
      <c r="F58" s="458"/>
      <c r="G58" s="458"/>
      <c r="H58" s="458"/>
      <c r="I58" s="646">
        <f>SUM(I53:I57)</f>
        <v>748</v>
      </c>
      <c r="J58" s="386">
        <f>SUM(J53:J57)</f>
        <v>550.27068845000008</v>
      </c>
    </row>
    <row r="59" spans="1:12" ht="17.25" customHeight="1">
      <c r="A59" s="98"/>
      <c r="B59" s="70"/>
      <c r="C59" s="70"/>
      <c r="D59" s="70"/>
      <c r="E59" s="70"/>
      <c r="F59" s="70"/>
      <c r="G59" s="70"/>
      <c r="H59" s="70"/>
      <c r="I59"/>
      <c r="J59" s="5"/>
    </row>
    <row r="60" spans="1:12" ht="17.25" customHeight="1">
      <c r="A60" s="90"/>
      <c r="B60" s="70"/>
      <c r="C60" s="70"/>
      <c r="D60" s="70"/>
      <c r="E60" s="70"/>
      <c r="F60" s="70"/>
      <c r="G60" s="70"/>
      <c r="H60" s="70"/>
      <c r="I60"/>
      <c r="J60" s="5"/>
    </row>
    <row r="61" spans="1:12" ht="17.25" customHeight="1">
      <c r="A61" s="98"/>
      <c r="B61" s="70"/>
      <c r="C61" s="70"/>
      <c r="D61" s="70"/>
      <c r="E61" s="70"/>
      <c r="F61" s="70"/>
      <c r="G61" s="70"/>
      <c r="H61" s="70"/>
      <c r="I61"/>
      <c r="J61" s="5"/>
    </row>
    <row r="62" spans="1:12" ht="17.25" customHeight="1">
      <c r="A62" s="98"/>
      <c r="B62" s="70"/>
      <c r="C62" s="70"/>
      <c r="D62" s="70"/>
      <c r="E62" s="70"/>
      <c r="F62" s="70"/>
      <c r="G62" s="70"/>
      <c r="H62" s="70"/>
      <c r="I62"/>
      <c r="J62"/>
    </row>
    <row r="63" spans="1:12" ht="17.25" customHeight="1">
      <c r="A63" s="98"/>
      <c r="B63" s="70"/>
      <c r="C63" s="70"/>
      <c r="D63" s="70"/>
      <c r="E63" s="70"/>
      <c r="F63" s="70"/>
      <c r="G63" s="70"/>
      <c r="H63" s="70"/>
      <c r="I63"/>
      <c r="J63"/>
    </row>
    <row r="64" spans="1:12" ht="17.25" customHeight="1">
      <c r="A64" s="90"/>
      <c r="B64" s="70"/>
      <c r="C64" s="70"/>
      <c r="D64" s="70"/>
      <c r="E64" s="70"/>
      <c r="F64" s="70"/>
      <c r="G64" s="70"/>
      <c r="H64" s="70"/>
      <c r="I64"/>
      <c r="J64"/>
    </row>
    <row r="65" spans="1:10" ht="17.25" customHeight="1">
      <c r="A65" s="98"/>
      <c r="B65" s="70"/>
      <c r="C65" s="70"/>
      <c r="D65" s="70"/>
      <c r="E65" s="70"/>
      <c r="F65" s="70"/>
      <c r="G65" s="70"/>
      <c r="H65" s="70"/>
      <c r="I65"/>
      <c r="J65"/>
    </row>
    <row r="66" spans="1:10" ht="17.25" customHeight="1">
      <c r="A66" s="70"/>
      <c r="B66" s="70"/>
      <c r="C66" s="70"/>
      <c r="D66" s="70"/>
      <c r="E66" s="70"/>
      <c r="F66" s="70"/>
      <c r="G66" s="70"/>
      <c r="H66" s="70"/>
      <c r="I66"/>
      <c r="J66"/>
    </row>
    <row r="67" spans="1:10" ht="17.25" customHeight="1">
      <c r="A67" s="105"/>
      <c r="B67" s="70"/>
      <c r="C67" s="70"/>
      <c r="D67" s="70"/>
      <c r="E67" s="70"/>
      <c r="F67" s="70"/>
      <c r="G67" s="70"/>
      <c r="H67" s="70"/>
      <c r="I67"/>
      <c r="J67"/>
    </row>
    <row r="68" spans="1:10" ht="17.25" customHeight="1">
      <c r="A68" s="70"/>
      <c r="B68" s="70"/>
      <c r="C68" s="70"/>
      <c r="D68" s="70"/>
      <c r="E68" s="70"/>
      <c r="F68" s="70"/>
      <c r="G68" s="70"/>
      <c r="H68" s="70"/>
    </row>
    <row r="69" spans="1:10" ht="17.25" customHeight="1">
      <c r="A69" s="70"/>
      <c r="B69" s="70"/>
      <c r="C69" s="70"/>
      <c r="D69" s="70"/>
      <c r="E69" s="70"/>
      <c r="F69" s="70"/>
      <c r="G69" s="70"/>
      <c r="H69" s="70"/>
    </row>
    <row r="70" spans="1:10" ht="17.25" customHeight="1">
      <c r="A70" s="70"/>
      <c r="B70" s="70"/>
      <c r="C70" s="70"/>
      <c r="D70" s="70"/>
      <c r="E70" s="70"/>
      <c r="F70" s="70"/>
      <c r="G70" s="70"/>
      <c r="H70" s="70"/>
    </row>
    <row r="71" spans="1:10" ht="17.25" customHeight="1">
      <c r="A71" s="70"/>
      <c r="B71" s="70"/>
      <c r="C71" s="70"/>
      <c r="D71" s="70"/>
      <c r="E71" s="70"/>
      <c r="F71" s="70"/>
      <c r="G71" s="70"/>
      <c r="H71" s="70"/>
    </row>
    <row r="72" spans="1:10" ht="17.25" customHeight="1">
      <c r="A72" s="70"/>
      <c r="B72" s="70"/>
      <c r="C72" s="70"/>
      <c r="D72" s="70"/>
      <c r="E72" s="70"/>
      <c r="F72" s="70"/>
      <c r="G72" s="70"/>
      <c r="H72" s="70"/>
    </row>
    <row r="73" spans="1:10" ht="17.25" customHeight="1">
      <c r="A73" s="70"/>
      <c r="B73" s="70"/>
      <c r="C73" s="70"/>
      <c r="D73" s="70"/>
      <c r="E73" s="70"/>
      <c r="F73" s="70"/>
      <c r="G73" s="70"/>
      <c r="H73" s="70"/>
    </row>
    <row r="74" spans="1:10" ht="17.25" customHeight="1">
      <c r="A74" s="70"/>
      <c r="B74" s="70"/>
      <c r="C74" s="70"/>
      <c r="D74" s="70"/>
      <c r="E74" s="70"/>
      <c r="F74" s="70"/>
      <c r="G74" s="70"/>
      <c r="H74" s="70"/>
    </row>
    <row r="75" spans="1:10" ht="17.25" customHeight="1">
      <c r="A75" s="70"/>
      <c r="B75" s="70"/>
      <c r="C75" s="70"/>
      <c r="D75" s="70"/>
      <c r="E75" s="70"/>
      <c r="F75" s="70"/>
      <c r="G75" s="70"/>
      <c r="H75" s="70"/>
    </row>
    <row r="76" spans="1:10" ht="17.25" customHeight="1">
      <c r="A76" s="70"/>
      <c r="B76" s="70"/>
      <c r="C76" s="70"/>
      <c r="D76" s="70"/>
      <c r="E76" s="70"/>
      <c r="F76" s="70"/>
      <c r="G76" s="70"/>
      <c r="H76" s="70"/>
    </row>
    <row r="77" spans="1:10" ht="17.25" customHeight="1">
      <c r="A77" s="70"/>
      <c r="B77" s="70"/>
      <c r="C77" s="70"/>
      <c r="D77" s="70"/>
      <c r="E77" s="70"/>
      <c r="F77" s="70"/>
      <c r="G77" s="70"/>
      <c r="H77" s="70"/>
    </row>
    <row r="78" spans="1:10" ht="17.25" customHeight="1">
      <c r="A78" s="70"/>
      <c r="B78" s="70"/>
      <c r="C78" s="70"/>
      <c r="D78" s="70"/>
      <c r="E78" s="70"/>
      <c r="F78" s="70"/>
      <c r="G78" s="70"/>
      <c r="H78" s="70"/>
    </row>
    <row r="79" spans="1:10" ht="17.25" customHeight="1">
      <c r="A79" s="70"/>
      <c r="B79" s="70"/>
      <c r="C79" s="70"/>
      <c r="D79" s="70"/>
      <c r="E79" s="70"/>
      <c r="F79" s="70"/>
      <c r="G79" s="70"/>
      <c r="H79" s="70"/>
    </row>
    <row r="80" spans="1:10" ht="17.25" customHeight="1">
      <c r="A80" s="70"/>
      <c r="B80" s="70"/>
      <c r="C80" s="70"/>
      <c r="D80" s="70"/>
      <c r="E80" s="70"/>
      <c r="F80" s="70"/>
      <c r="G80" s="70"/>
      <c r="H80" s="70"/>
    </row>
    <row r="81" spans="1:8" ht="17.25" customHeight="1">
      <c r="A81" s="70"/>
      <c r="B81" s="70"/>
      <c r="C81" s="70"/>
      <c r="D81" s="70"/>
      <c r="E81" s="70"/>
      <c r="F81" s="70"/>
      <c r="G81" s="70"/>
      <c r="H81" s="70"/>
    </row>
    <row r="82" spans="1:8" ht="17.25" customHeight="1">
      <c r="A82" s="70"/>
      <c r="B82" s="70"/>
      <c r="C82" s="70"/>
      <c r="D82" s="70"/>
      <c r="E82" s="70"/>
      <c r="F82" s="70"/>
      <c r="G82" s="70"/>
      <c r="H82" s="70"/>
    </row>
    <row r="83" spans="1:8" ht="17.25" customHeight="1">
      <c r="A83" s="70"/>
      <c r="B83" s="70"/>
      <c r="C83" s="70"/>
      <c r="D83" s="70"/>
      <c r="E83" s="70"/>
      <c r="F83" s="70"/>
      <c r="G83" s="70"/>
      <c r="H83" s="70"/>
    </row>
    <row r="84" spans="1:8" ht="17.25" customHeight="1">
      <c r="A84" s="70"/>
      <c r="B84" s="70"/>
      <c r="C84" s="70"/>
      <c r="D84" s="70"/>
      <c r="E84" s="70"/>
      <c r="F84" s="70"/>
      <c r="G84" s="70"/>
      <c r="H84" s="70"/>
    </row>
    <row r="85" spans="1:8" ht="17.25" customHeight="1">
      <c r="A85" s="70"/>
      <c r="B85" s="70"/>
      <c r="C85" s="70"/>
      <c r="D85" s="70"/>
      <c r="E85" s="70"/>
      <c r="F85" s="70"/>
      <c r="G85" s="70"/>
      <c r="H85" s="70"/>
    </row>
    <row r="86" spans="1:8" ht="17.25" customHeight="1">
      <c r="A86" s="70"/>
      <c r="B86" s="70"/>
      <c r="C86" s="70"/>
      <c r="D86" s="70"/>
      <c r="E86" s="70"/>
      <c r="F86" s="70"/>
      <c r="G86" s="70"/>
      <c r="H86" s="70"/>
    </row>
    <row r="87" spans="1:8" ht="17.25" customHeight="1">
      <c r="A87" s="70"/>
      <c r="B87" s="70"/>
      <c r="C87" s="70"/>
      <c r="D87" s="70"/>
      <c r="E87" s="70"/>
      <c r="F87" s="70"/>
      <c r="G87" s="70"/>
      <c r="H87" s="70"/>
    </row>
    <row r="88" spans="1:8" ht="17.25" customHeight="1">
      <c r="A88" s="70"/>
      <c r="B88" s="70"/>
      <c r="C88" s="70"/>
      <c r="D88" s="70"/>
      <c r="E88" s="70"/>
      <c r="F88" s="70"/>
      <c r="G88" s="70"/>
      <c r="H88" s="70"/>
    </row>
    <row r="89" spans="1:8" ht="17.25" customHeight="1">
      <c r="A89" s="70"/>
      <c r="B89" s="70"/>
      <c r="C89" s="70"/>
      <c r="D89" s="70"/>
      <c r="E89" s="70"/>
      <c r="F89" s="70"/>
      <c r="G89" s="70"/>
      <c r="H89" s="70"/>
    </row>
    <row r="90" spans="1:8" ht="17.25" customHeight="1">
      <c r="A90" s="70"/>
      <c r="B90" s="70"/>
      <c r="C90" s="70"/>
      <c r="D90" s="70"/>
      <c r="E90" s="70"/>
      <c r="F90" s="70"/>
      <c r="G90" s="70"/>
      <c r="H90" s="70"/>
    </row>
    <row r="91" spans="1:8" ht="17.25" customHeight="1">
      <c r="A91" s="70"/>
      <c r="B91" s="70"/>
      <c r="C91" s="70"/>
      <c r="D91" s="70"/>
      <c r="E91" s="70"/>
      <c r="F91" s="70"/>
      <c r="G91" s="70"/>
      <c r="H91" s="70"/>
    </row>
    <row r="92" spans="1:8" ht="17.25" customHeight="1">
      <c r="A92" s="70"/>
      <c r="B92" s="70"/>
      <c r="C92" s="70"/>
      <c r="D92" s="70"/>
      <c r="E92" s="70"/>
      <c r="F92" s="70"/>
      <c r="G92" s="70"/>
      <c r="H92" s="70"/>
    </row>
    <row r="93" spans="1:8" ht="17.25" customHeight="1">
      <c r="A93" s="70"/>
      <c r="B93" s="70"/>
      <c r="C93" s="70"/>
      <c r="D93" s="70"/>
      <c r="E93" s="70"/>
      <c r="F93" s="70"/>
      <c r="G93" s="70"/>
      <c r="H93" s="70"/>
    </row>
    <row r="94" spans="1:8" ht="17.25" customHeight="1">
      <c r="A94" s="70"/>
      <c r="B94" s="70"/>
      <c r="C94" s="70"/>
      <c r="D94" s="70"/>
      <c r="E94" s="70"/>
      <c r="F94" s="70"/>
      <c r="G94" s="70"/>
      <c r="H94" s="70"/>
    </row>
    <row r="95" spans="1:8" ht="17.25" customHeight="1">
      <c r="A95" s="70"/>
      <c r="B95" s="70"/>
      <c r="C95" s="70"/>
      <c r="D95" s="70"/>
      <c r="E95" s="70"/>
      <c r="F95" s="70"/>
      <c r="G95" s="70"/>
      <c r="H95" s="70"/>
    </row>
    <row r="96" spans="1:8" ht="17.25" customHeight="1">
      <c r="A96" s="70"/>
      <c r="B96" s="70"/>
      <c r="C96" s="70"/>
      <c r="D96" s="70"/>
      <c r="E96" s="70"/>
      <c r="F96" s="70"/>
      <c r="G96" s="70"/>
      <c r="H96" s="70"/>
    </row>
    <row r="97" spans="1:8" ht="17.25" customHeight="1">
      <c r="A97" s="70"/>
      <c r="B97" s="70"/>
      <c r="C97" s="70"/>
      <c r="D97" s="70"/>
      <c r="E97" s="70"/>
      <c r="F97" s="70"/>
      <c r="G97" s="70"/>
      <c r="H97" s="70"/>
    </row>
    <row r="98" spans="1:8" ht="17.25" customHeight="1">
      <c r="A98" s="70"/>
      <c r="B98" s="70"/>
      <c r="C98" s="70"/>
      <c r="D98" s="70"/>
      <c r="E98" s="70"/>
      <c r="F98" s="70"/>
      <c r="G98" s="70"/>
      <c r="H98" s="70"/>
    </row>
    <row r="99" spans="1:8" ht="17.25" customHeight="1">
      <c r="A99" s="70"/>
      <c r="B99" s="70"/>
      <c r="C99" s="70"/>
      <c r="D99" s="70"/>
      <c r="E99" s="70"/>
      <c r="F99" s="70"/>
      <c r="G99" s="70"/>
      <c r="H99" s="70"/>
    </row>
    <row r="100" spans="1:8" ht="17.25" customHeight="1">
      <c r="A100" s="70"/>
      <c r="B100" s="70"/>
      <c r="C100" s="70"/>
      <c r="D100" s="70"/>
      <c r="E100" s="70"/>
      <c r="F100" s="70"/>
      <c r="G100" s="70"/>
      <c r="H100" s="70"/>
    </row>
    <row r="101" spans="1:8" ht="17.25" customHeight="1">
      <c r="A101" s="70"/>
      <c r="B101" s="70"/>
      <c r="C101" s="70"/>
      <c r="D101" s="70"/>
      <c r="E101" s="70"/>
      <c r="F101" s="70"/>
      <c r="G101" s="70"/>
      <c r="H101" s="70"/>
    </row>
    <row r="102" spans="1:8" ht="17.25" customHeight="1">
      <c r="A102" s="70"/>
      <c r="B102" s="70"/>
      <c r="C102" s="70"/>
      <c r="D102" s="70"/>
      <c r="E102" s="70"/>
      <c r="F102" s="70"/>
      <c r="G102" s="70"/>
      <c r="H102" s="70"/>
    </row>
    <row r="103" spans="1:8" ht="17.25" customHeight="1">
      <c r="A103" s="70"/>
      <c r="B103" s="70"/>
      <c r="C103" s="70"/>
      <c r="D103" s="70"/>
      <c r="E103" s="70"/>
      <c r="F103" s="70"/>
      <c r="G103" s="70"/>
      <c r="H103" s="70"/>
    </row>
    <row r="104" spans="1:8" ht="17.25" customHeight="1">
      <c r="A104" s="70"/>
      <c r="B104" s="70"/>
      <c r="C104" s="70"/>
      <c r="D104" s="70"/>
      <c r="E104" s="70"/>
      <c r="F104" s="70"/>
      <c r="G104" s="70"/>
      <c r="H104" s="70"/>
    </row>
    <row r="105" spans="1:8" ht="17.25" customHeight="1">
      <c r="A105" s="70"/>
      <c r="B105" s="70"/>
      <c r="C105" s="70"/>
      <c r="D105" s="70"/>
      <c r="E105" s="70"/>
      <c r="F105" s="70"/>
      <c r="G105" s="70"/>
      <c r="H105" s="70"/>
    </row>
    <row r="106" spans="1:8" ht="17.25" customHeight="1">
      <c r="A106" s="70"/>
      <c r="B106" s="70"/>
      <c r="C106" s="70"/>
      <c r="D106" s="70"/>
      <c r="E106" s="70"/>
      <c r="F106" s="70"/>
      <c r="G106" s="70"/>
      <c r="H106" s="70"/>
    </row>
    <row r="107" spans="1:8" ht="17.25" customHeight="1">
      <c r="A107" s="70"/>
      <c r="B107" s="70"/>
      <c r="C107" s="70"/>
      <c r="D107" s="70"/>
      <c r="E107" s="70"/>
      <c r="F107" s="70"/>
      <c r="G107" s="70"/>
      <c r="H107" s="70"/>
    </row>
    <row r="108" spans="1:8" ht="17.25" customHeight="1">
      <c r="A108" s="70"/>
      <c r="B108" s="70"/>
      <c r="C108" s="70"/>
      <c r="D108" s="70"/>
      <c r="E108" s="70"/>
      <c r="F108" s="70"/>
      <c r="G108" s="70"/>
      <c r="H108" s="70"/>
    </row>
    <row r="109" spans="1:8" ht="17.25" customHeight="1">
      <c r="A109" s="70"/>
      <c r="B109" s="70"/>
      <c r="C109" s="70"/>
      <c r="D109" s="70"/>
      <c r="E109" s="70"/>
      <c r="F109" s="70"/>
      <c r="G109" s="70"/>
      <c r="H109" s="70"/>
    </row>
    <row r="110" spans="1:8" ht="17.25" customHeight="1">
      <c r="A110" s="70"/>
      <c r="B110" s="70"/>
      <c r="C110" s="70"/>
      <c r="D110" s="70"/>
      <c r="E110" s="70"/>
      <c r="F110" s="70"/>
      <c r="G110" s="70"/>
      <c r="H110" s="70"/>
    </row>
    <row r="111" spans="1:8" ht="17.25" customHeight="1">
      <c r="A111" s="70"/>
      <c r="B111" s="70"/>
      <c r="C111" s="70"/>
      <c r="D111" s="70"/>
      <c r="E111" s="70"/>
      <c r="F111" s="70"/>
      <c r="G111" s="70"/>
      <c r="H111" s="70"/>
    </row>
    <row r="112" spans="1:8" ht="17.25" customHeight="1">
      <c r="A112" s="70"/>
      <c r="B112" s="70"/>
      <c r="C112" s="70"/>
      <c r="D112" s="70"/>
      <c r="E112" s="70"/>
      <c r="F112" s="70"/>
      <c r="G112" s="70"/>
      <c r="H112" s="70"/>
    </row>
    <row r="113" spans="1:8" ht="17.25" customHeight="1">
      <c r="A113" s="70"/>
      <c r="B113" s="70"/>
      <c r="C113" s="70"/>
      <c r="D113" s="70"/>
      <c r="E113" s="70"/>
      <c r="F113" s="70"/>
      <c r="G113" s="70"/>
      <c r="H113" s="70"/>
    </row>
    <row r="114" spans="1:8" ht="17.25" customHeight="1">
      <c r="A114" s="70"/>
      <c r="B114" s="70"/>
      <c r="C114" s="70"/>
      <c r="D114" s="70"/>
      <c r="E114" s="70"/>
      <c r="F114" s="70"/>
      <c r="G114" s="70"/>
      <c r="H114" s="70"/>
    </row>
    <row r="115" spans="1:8" ht="17.25" customHeight="1">
      <c r="A115" s="70"/>
      <c r="B115" s="70"/>
      <c r="C115" s="70"/>
      <c r="D115" s="70"/>
      <c r="E115" s="70"/>
      <c r="F115" s="70"/>
      <c r="G115" s="70"/>
      <c r="H115" s="70"/>
    </row>
    <row r="116" spans="1:8" ht="17.25" customHeight="1">
      <c r="A116" s="70"/>
      <c r="B116" s="70"/>
      <c r="C116" s="70"/>
      <c r="D116" s="70"/>
      <c r="E116" s="70"/>
      <c r="F116" s="70"/>
      <c r="G116" s="70"/>
      <c r="H116" s="70"/>
    </row>
    <row r="117" spans="1:8" ht="17.25" customHeight="1">
      <c r="A117" s="70"/>
      <c r="B117" s="70"/>
      <c r="C117" s="70"/>
      <c r="D117" s="70"/>
      <c r="E117" s="70"/>
      <c r="F117" s="70"/>
      <c r="G117" s="70"/>
      <c r="H117" s="70"/>
    </row>
    <row r="118" spans="1:8" ht="17.25" customHeight="1">
      <c r="A118" s="70"/>
      <c r="B118" s="70"/>
      <c r="C118" s="70"/>
      <c r="D118" s="70"/>
      <c r="E118" s="70"/>
      <c r="F118" s="70"/>
      <c r="G118" s="70"/>
      <c r="H118" s="70"/>
    </row>
    <row r="119" spans="1:8" ht="17.25" customHeight="1">
      <c r="A119" s="70"/>
      <c r="B119" s="70"/>
      <c r="C119" s="70"/>
      <c r="D119" s="70"/>
      <c r="E119" s="70"/>
      <c r="F119" s="70"/>
      <c r="G119" s="70"/>
      <c r="H119" s="70"/>
    </row>
    <row r="120" spans="1:8" ht="17.25" customHeight="1">
      <c r="A120" s="70"/>
      <c r="B120" s="70"/>
      <c r="C120" s="70"/>
      <c r="D120" s="70"/>
      <c r="E120" s="70"/>
      <c r="F120" s="70"/>
      <c r="G120" s="70"/>
      <c r="H120" s="70"/>
    </row>
    <row r="121" spans="1:8" ht="17.25" customHeight="1">
      <c r="A121" s="70"/>
      <c r="B121" s="70"/>
      <c r="C121" s="70"/>
      <c r="D121" s="70"/>
      <c r="E121" s="70"/>
      <c r="F121" s="70"/>
      <c r="G121" s="70"/>
      <c r="H121" s="70"/>
    </row>
    <row r="122" spans="1:8" ht="17.25" customHeight="1">
      <c r="A122" s="70"/>
      <c r="B122" s="70"/>
      <c r="C122" s="70"/>
      <c r="D122" s="70"/>
      <c r="E122" s="70"/>
      <c r="F122" s="70"/>
      <c r="G122" s="70"/>
      <c r="H122" s="70"/>
    </row>
    <row r="123" spans="1:8" ht="17.25" customHeight="1">
      <c r="A123" s="70"/>
      <c r="B123" s="70"/>
      <c r="C123" s="70"/>
      <c r="D123" s="70"/>
      <c r="E123" s="70"/>
      <c r="F123" s="70"/>
      <c r="G123" s="70"/>
      <c r="H123" s="70"/>
    </row>
    <row r="124" spans="1:8" ht="17.25" customHeight="1">
      <c r="A124" s="70"/>
      <c r="B124" s="70"/>
      <c r="C124" s="70"/>
      <c r="D124" s="70"/>
      <c r="E124" s="70"/>
      <c r="F124" s="70"/>
      <c r="G124" s="70"/>
      <c r="H124" s="70"/>
    </row>
    <row r="125" spans="1:8" ht="17.25" customHeight="1">
      <c r="A125" s="70"/>
      <c r="B125" s="70"/>
      <c r="C125" s="70"/>
      <c r="D125" s="70"/>
      <c r="E125" s="70"/>
      <c r="F125" s="70"/>
      <c r="G125" s="70"/>
      <c r="H125" s="70"/>
    </row>
    <row r="126" spans="1:8" ht="17.25" customHeight="1">
      <c r="A126" s="70"/>
      <c r="B126" s="70"/>
      <c r="C126" s="70"/>
      <c r="D126" s="70"/>
      <c r="E126" s="70"/>
      <c r="F126" s="70"/>
      <c r="G126" s="70"/>
      <c r="H126" s="70"/>
    </row>
    <row r="127" spans="1:8" ht="17.25" customHeight="1">
      <c r="A127" s="70"/>
      <c r="B127" s="70"/>
      <c r="C127" s="70"/>
      <c r="D127" s="70"/>
      <c r="E127" s="70"/>
      <c r="F127" s="70"/>
      <c r="G127" s="70"/>
      <c r="H127" s="70"/>
    </row>
    <row r="128" spans="1:8" ht="17.25" customHeight="1">
      <c r="A128" s="70"/>
      <c r="B128" s="70"/>
      <c r="C128" s="70"/>
      <c r="D128" s="70"/>
      <c r="E128" s="70"/>
      <c r="F128" s="70"/>
      <c r="G128" s="70"/>
      <c r="H128" s="70"/>
    </row>
    <row r="129" spans="1:8" ht="17.25" customHeight="1">
      <c r="A129" s="70"/>
      <c r="B129" s="70"/>
      <c r="C129" s="70"/>
      <c r="D129" s="70"/>
      <c r="E129" s="70"/>
      <c r="F129" s="70"/>
      <c r="G129" s="70"/>
      <c r="H129" s="70"/>
    </row>
    <row r="130" spans="1:8" ht="17.25" customHeight="1">
      <c r="A130" s="70"/>
      <c r="B130" s="70"/>
      <c r="C130" s="70"/>
      <c r="D130" s="70"/>
      <c r="E130" s="70"/>
      <c r="F130" s="70"/>
      <c r="G130" s="70"/>
      <c r="H130" s="70"/>
    </row>
    <row r="131" spans="1:8" ht="17.25" customHeight="1">
      <c r="A131" s="70"/>
      <c r="B131" s="70"/>
      <c r="C131" s="70"/>
      <c r="D131" s="70"/>
      <c r="E131" s="70"/>
      <c r="F131" s="70"/>
      <c r="G131" s="70"/>
      <c r="H131" s="70"/>
    </row>
    <row r="132" spans="1:8" ht="17.25" customHeight="1">
      <c r="A132" s="70"/>
      <c r="B132" s="70"/>
      <c r="C132" s="70"/>
      <c r="D132" s="70"/>
      <c r="E132" s="70"/>
      <c r="F132" s="70"/>
      <c r="G132" s="70"/>
      <c r="H132" s="70"/>
    </row>
    <row r="133" spans="1:8" ht="17.25" customHeight="1">
      <c r="A133" s="70"/>
      <c r="B133" s="70"/>
      <c r="C133" s="70"/>
      <c r="D133" s="70"/>
      <c r="E133" s="70"/>
      <c r="F133" s="70"/>
      <c r="G133" s="70"/>
      <c r="H133" s="70"/>
    </row>
    <row r="134" spans="1:8" ht="17.25" customHeight="1">
      <c r="A134" s="70"/>
      <c r="B134" s="70"/>
      <c r="C134" s="70"/>
      <c r="D134" s="70"/>
      <c r="E134" s="70"/>
      <c r="F134" s="70"/>
      <c r="G134" s="70"/>
      <c r="H134" s="70"/>
    </row>
    <row r="135" spans="1:8" ht="17.25" customHeight="1">
      <c r="A135" s="70"/>
      <c r="B135" s="70"/>
      <c r="C135" s="70"/>
      <c r="D135" s="70"/>
      <c r="E135" s="70"/>
      <c r="F135" s="70"/>
      <c r="G135" s="70"/>
      <c r="H135" s="70"/>
    </row>
    <row r="136" spans="1:8" ht="17.25" customHeight="1">
      <c r="A136" s="70"/>
      <c r="B136" s="70"/>
      <c r="C136" s="70"/>
      <c r="D136" s="70"/>
      <c r="E136" s="70"/>
      <c r="F136" s="70"/>
      <c r="G136" s="70"/>
      <c r="H136" s="70"/>
    </row>
    <row r="137" spans="1:8" ht="17.25" customHeight="1">
      <c r="A137" s="70"/>
      <c r="B137" s="70"/>
      <c r="C137" s="70"/>
      <c r="D137" s="70"/>
      <c r="E137" s="70"/>
      <c r="F137" s="70"/>
      <c r="G137" s="70"/>
      <c r="H137" s="70"/>
    </row>
    <row r="138" spans="1:8" ht="17.25" customHeight="1">
      <c r="A138" s="70"/>
      <c r="B138" s="70"/>
      <c r="C138" s="70"/>
      <c r="D138" s="70"/>
      <c r="E138" s="70"/>
      <c r="F138" s="70"/>
      <c r="G138" s="70"/>
      <c r="H138" s="70"/>
    </row>
    <row r="139" spans="1:8" ht="17.25" customHeight="1">
      <c r="A139" s="70"/>
      <c r="B139" s="70"/>
      <c r="C139" s="70"/>
      <c r="D139" s="70"/>
      <c r="E139" s="70"/>
      <c r="F139" s="70"/>
      <c r="G139" s="70"/>
      <c r="H139" s="70"/>
    </row>
    <row r="140" spans="1:8" ht="17.25" customHeight="1">
      <c r="A140" s="70"/>
      <c r="B140" s="70"/>
      <c r="C140" s="70"/>
      <c r="D140" s="70"/>
      <c r="E140" s="70"/>
      <c r="F140" s="70"/>
      <c r="G140" s="70"/>
      <c r="H140" s="70"/>
    </row>
    <row r="141" spans="1:8" ht="17.25" customHeight="1">
      <c r="A141" s="70"/>
      <c r="B141" s="70"/>
      <c r="C141" s="70"/>
      <c r="D141" s="70"/>
      <c r="E141" s="70"/>
      <c r="F141" s="70"/>
      <c r="G141" s="70"/>
      <c r="H141" s="70"/>
    </row>
    <row r="142" spans="1:8" ht="17.25" customHeight="1">
      <c r="A142" s="70"/>
      <c r="B142" s="70"/>
      <c r="C142" s="70"/>
      <c r="D142" s="70"/>
      <c r="E142" s="70"/>
      <c r="F142" s="70"/>
      <c r="G142" s="70"/>
      <c r="H142" s="70"/>
    </row>
    <row r="143" spans="1:8" ht="17.25" customHeight="1">
      <c r="A143" s="70"/>
      <c r="B143" s="70"/>
      <c r="C143" s="70"/>
      <c r="D143" s="70"/>
      <c r="E143" s="70"/>
      <c r="F143" s="70"/>
      <c r="G143" s="70"/>
      <c r="H143" s="70"/>
    </row>
    <row r="144" spans="1:8" ht="17.25" customHeight="1">
      <c r="A144" s="70"/>
      <c r="B144" s="70"/>
      <c r="C144" s="70"/>
      <c r="D144" s="70"/>
      <c r="E144" s="70"/>
      <c r="F144" s="70"/>
      <c r="G144" s="70"/>
      <c r="H144" s="70"/>
    </row>
    <row r="145" spans="1:8" ht="17.25" customHeight="1">
      <c r="A145" s="70"/>
      <c r="B145" s="70"/>
      <c r="C145" s="70"/>
      <c r="D145" s="70"/>
      <c r="E145" s="70"/>
      <c r="F145" s="70"/>
      <c r="G145" s="70"/>
      <c r="H145" s="70"/>
    </row>
    <row r="146" spans="1:8" ht="17.25" customHeight="1">
      <c r="A146" s="70"/>
      <c r="B146" s="70"/>
      <c r="C146" s="70"/>
      <c r="D146" s="70"/>
      <c r="E146" s="70"/>
      <c r="F146" s="70"/>
      <c r="G146" s="70"/>
      <c r="H146" s="70"/>
    </row>
    <row r="147" spans="1:8" ht="17.25" customHeight="1">
      <c r="A147" s="70"/>
      <c r="B147" s="70"/>
      <c r="C147" s="70"/>
      <c r="D147" s="70"/>
      <c r="E147" s="70"/>
      <c r="F147" s="70"/>
      <c r="G147" s="70"/>
      <c r="H147" s="70"/>
    </row>
    <row r="148" spans="1:8" ht="17.25" customHeight="1">
      <c r="A148" s="70"/>
      <c r="B148" s="70"/>
      <c r="C148" s="70"/>
      <c r="D148" s="70"/>
      <c r="E148" s="70"/>
      <c r="F148" s="70"/>
      <c r="G148" s="70"/>
      <c r="H148" s="70"/>
    </row>
    <row r="149" spans="1:8" ht="17.25" customHeight="1">
      <c r="A149" s="70"/>
      <c r="B149" s="70"/>
      <c r="C149" s="70"/>
      <c r="D149" s="70"/>
      <c r="E149" s="70"/>
      <c r="F149" s="70"/>
      <c r="G149" s="70"/>
      <c r="H149" s="70"/>
    </row>
    <row r="150" spans="1:8" ht="17.25" customHeight="1">
      <c r="A150" s="70"/>
      <c r="B150" s="70"/>
      <c r="C150" s="70"/>
      <c r="D150" s="70"/>
      <c r="E150" s="70"/>
      <c r="F150" s="70"/>
      <c r="G150" s="70"/>
      <c r="H150" s="70"/>
    </row>
    <row r="151" spans="1:8" ht="17.25" customHeight="1">
      <c r="A151" s="70"/>
      <c r="B151" s="70"/>
      <c r="C151" s="70"/>
      <c r="D151" s="70"/>
      <c r="E151" s="70"/>
      <c r="F151" s="70"/>
      <c r="G151" s="70"/>
      <c r="H151" s="70"/>
    </row>
    <row r="152" spans="1:8" ht="17.25" customHeight="1">
      <c r="A152" s="70"/>
      <c r="B152" s="70"/>
      <c r="C152" s="70"/>
      <c r="D152" s="70"/>
      <c r="E152" s="70"/>
      <c r="F152" s="70"/>
      <c r="G152" s="70"/>
      <c r="H152" s="70"/>
    </row>
    <row r="153" spans="1:8" ht="17.25" customHeight="1">
      <c r="A153" s="70"/>
      <c r="B153" s="70"/>
      <c r="C153" s="70"/>
      <c r="D153" s="70"/>
      <c r="E153" s="70"/>
      <c r="F153" s="70"/>
      <c r="G153" s="70"/>
      <c r="H153" s="70"/>
    </row>
    <row r="154" spans="1:8" ht="17.25" customHeight="1">
      <c r="A154" s="70"/>
      <c r="B154" s="70"/>
      <c r="C154" s="70"/>
      <c r="D154" s="70"/>
      <c r="E154" s="70"/>
      <c r="F154" s="70"/>
      <c r="G154" s="70"/>
      <c r="H154" s="70"/>
    </row>
    <row r="155" spans="1:8" ht="17.25" customHeight="1">
      <c r="A155" s="70"/>
      <c r="B155" s="70"/>
      <c r="C155" s="70"/>
      <c r="D155" s="70"/>
      <c r="E155" s="70"/>
      <c r="F155" s="70"/>
      <c r="G155" s="70"/>
      <c r="H155" s="70"/>
    </row>
    <row r="156" spans="1:8" ht="17.25" customHeight="1">
      <c r="A156" s="70"/>
      <c r="B156" s="70"/>
      <c r="C156" s="70"/>
      <c r="D156" s="70"/>
      <c r="E156" s="70"/>
      <c r="F156" s="70"/>
      <c r="G156" s="70"/>
      <c r="H156" s="70"/>
    </row>
    <row r="157" spans="1:8" ht="17.25" customHeight="1">
      <c r="A157" s="70"/>
      <c r="B157" s="70"/>
      <c r="C157" s="70"/>
      <c r="D157" s="70"/>
      <c r="E157" s="70"/>
      <c r="F157" s="70"/>
      <c r="G157" s="70"/>
      <c r="H157" s="70"/>
    </row>
    <row r="158" spans="1:8" ht="17.25" customHeight="1">
      <c r="A158" s="70"/>
      <c r="B158" s="70"/>
      <c r="C158" s="70"/>
      <c r="D158" s="70"/>
      <c r="E158" s="70"/>
      <c r="F158" s="70"/>
      <c r="G158" s="70"/>
      <c r="H158" s="70"/>
    </row>
    <row r="159" spans="1:8" ht="17.25" customHeight="1">
      <c r="A159" s="70"/>
      <c r="B159" s="70"/>
      <c r="C159" s="70"/>
      <c r="D159" s="70"/>
      <c r="E159" s="70"/>
      <c r="F159" s="70"/>
      <c r="G159" s="70"/>
      <c r="H159" s="70"/>
    </row>
    <row r="160" spans="1:8" ht="17.25" customHeight="1">
      <c r="A160" s="70"/>
      <c r="B160" s="70"/>
      <c r="C160" s="70"/>
      <c r="D160" s="70"/>
      <c r="E160" s="70"/>
      <c r="F160" s="70"/>
      <c r="G160" s="70"/>
      <c r="H160" s="70"/>
    </row>
    <row r="161" spans="1:8" ht="17.25" customHeight="1">
      <c r="A161" s="70"/>
      <c r="B161" s="70"/>
      <c r="C161" s="70"/>
      <c r="D161" s="70"/>
      <c r="E161" s="70"/>
      <c r="F161" s="70"/>
      <c r="G161" s="70"/>
      <c r="H161" s="70"/>
    </row>
    <row r="162" spans="1:8" ht="17.25" customHeight="1">
      <c r="A162" s="70"/>
      <c r="B162" s="70"/>
      <c r="C162" s="70"/>
      <c r="D162" s="70"/>
      <c r="E162" s="70"/>
      <c r="F162" s="70"/>
      <c r="G162" s="70"/>
      <c r="H162" s="70"/>
    </row>
    <row r="163" spans="1:8" ht="17.25" customHeight="1">
      <c r="A163" s="70"/>
      <c r="B163" s="70"/>
      <c r="C163" s="70"/>
      <c r="D163" s="70"/>
      <c r="E163" s="70"/>
      <c r="F163" s="70"/>
      <c r="G163" s="70"/>
      <c r="H163" s="70"/>
    </row>
    <row r="164" spans="1:8" ht="17.25" customHeight="1">
      <c r="A164" s="70"/>
      <c r="B164" s="70"/>
      <c r="C164" s="70"/>
      <c r="D164" s="70"/>
      <c r="E164" s="70"/>
      <c r="F164" s="70"/>
      <c r="G164" s="70"/>
      <c r="H164" s="70"/>
    </row>
    <row r="165" spans="1:8" ht="17.25" customHeight="1">
      <c r="A165" s="70"/>
      <c r="B165" s="70"/>
      <c r="C165" s="70"/>
      <c r="D165" s="70"/>
      <c r="E165" s="70"/>
      <c r="F165" s="70"/>
      <c r="G165" s="70"/>
      <c r="H165" s="70"/>
    </row>
    <row r="166" spans="1:8" ht="17.25" customHeight="1">
      <c r="A166" s="70"/>
      <c r="B166" s="70"/>
      <c r="C166" s="70"/>
      <c r="D166" s="70"/>
      <c r="E166" s="70"/>
      <c r="F166" s="70"/>
      <c r="G166" s="70"/>
      <c r="H166" s="70"/>
    </row>
    <row r="167" spans="1:8" ht="17.25" customHeight="1">
      <c r="A167" s="70"/>
      <c r="B167" s="70"/>
      <c r="C167" s="70"/>
      <c r="D167" s="70"/>
      <c r="E167" s="70"/>
      <c r="F167" s="70"/>
      <c r="G167" s="70"/>
      <c r="H167" s="70"/>
    </row>
    <row r="168" spans="1:8" ht="17.25" customHeight="1">
      <c r="A168" s="70"/>
      <c r="B168" s="70"/>
      <c r="C168" s="70"/>
      <c r="D168" s="70"/>
      <c r="E168" s="70"/>
      <c r="F168" s="70"/>
      <c r="G168" s="70"/>
      <c r="H168" s="70"/>
    </row>
    <row r="169" spans="1:8" ht="17.25" customHeight="1">
      <c r="A169" s="70"/>
      <c r="B169" s="70"/>
      <c r="C169" s="70"/>
      <c r="D169" s="70"/>
      <c r="E169" s="70"/>
      <c r="F169" s="70"/>
      <c r="G169" s="70"/>
      <c r="H169" s="70"/>
    </row>
    <row r="170" spans="1:8" ht="17.25" customHeight="1">
      <c r="A170" s="70"/>
      <c r="B170" s="70"/>
      <c r="C170" s="70"/>
      <c r="D170" s="70"/>
      <c r="E170" s="70"/>
      <c r="F170" s="70"/>
      <c r="G170" s="70"/>
      <c r="H170" s="70"/>
    </row>
    <row r="171" spans="1:8" ht="17.25" customHeight="1">
      <c r="A171" s="70"/>
      <c r="B171" s="70"/>
      <c r="C171" s="70"/>
      <c r="D171" s="70"/>
      <c r="E171" s="70"/>
      <c r="F171" s="70"/>
      <c r="G171" s="70"/>
      <c r="H171" s="70"/>
    </row>
    <row r="172" spans="1:8" ht="17.25" customHeight="1">
      <c r="A172" s="70"/>
      <c r="B172" s="70"/>
      <c r="C172" s="70"/>
      <c r="D172" s="70"/>
      <c r="E172" s="70"/>
      <c r="F172" s="70"/>
      <c r="G172" s="70"/>
      <c r="H172" s="70"/>
    </row>
    <row r="173" spans="1:8" ht="17.25" customHeight="1">
      <c r="A173" s="70"/>
      <c r="B173" s="70"/>
      <c r="C173" s="70"/>
      <c r="D173" s="70"/>
      <c r="E173" s="70"/>
      <c r="F173" s="70"/>
      <c r="G173" s="70"/>
      <c r="H173" s="70"/>
    </row>
    <row r="174" spans="1:8" ht="17.25" customHeight="1">
      <c r="A174" s="70"/>
      <c r="B174" s="70"/>
      <c r="C174" s="70"/>
      <c r="D174" s="70"/>
      <c r="E174" s="70"/>
      <c r="F174" s="70"/>
      <c r="G174" s="70"/>
      <c r="H174" s="70"/>
    </row>
    <row r="175" spans="1:8" ht="17.25" customHeight="1">
      <c r="A175" s="70"/>
      <c r="B175" s="70"/>
      <c r="C175" s="70"/>
      <c r="D175" s="70"/>
      <c r="E175" s="70"/>
      <c r="F175" s="70"/>
      <c r="G175" s="70"/>
      <c r="H175" s="70"/>
    </row>
    <row r="176" spans="1:8" ht="17.25" customHeight="1">
      <c r="A176" s="70"/>
      <c r="B176" s="70"/>
      <c r="C176" s="70"/>
      <c r="D176" s="70"/>
      <c r="E176" s="70"/>
      <c r="F176" s="70"/>
      <c r="G176" s="70"/>
      <c r="H176" s="70"/>
    </row>
    <row r="177" spans="1:8" ht="17.25" customHeight="1">
      <c r="A177" s="70"/>
      <c r="B177" s="70"/>
      <c r="C177" s="70"/>
      <c r="D177" s="70"/>
      <c r="E177" s="70"/>
      <c r="F177" s="70"/>
      <c r="G177" s="70"/>
      <c r="H177" s="70"/>
    </row>
    <row r="178" spans="1:8" ht="17.25" customHeight="1">
      <c r="A178" s="70"/>
      <c r="B178" s="70"/>
      <c r="C178" s="70"/>
      <c r="D178" s="70"/>
      <c r="E178" s="70"/>
      <c r="F178" s="70"/>
      <c r="G178" s="70"/>
      <c r="H178" s="70"/>
    </row>
    <row r="179" spans="1:8" ht="17.25" customHeight="1">
      <c r="A179" s="70"/>
      <c r="B179" s="70"/>
      <c r="C179" s="70"/>
      <c r="D179" s="70"/>
      <c r="E179" s="70"/>
      <c r="F179" s="70"/>
      <c r="G179" s="70"/>
      <c r="H179" s="70"/>
    </row>
    <row r="180" spans="1:8" ht="17.25" customHeight="1">
      <c r="A180" s="70"/>
      <c r="B180" s="70"/>
      <c r="C180" s="70"/>
      <c r="D180" s="70"/>
      <c r="E180" s="70"/>
      <c r="F180" s="70"/>
      <c r="G180" s="70"/>
      <c r="H180" s="70"/>
    </row>
    <row r="181" spans="1:8" ht="17.25" customHeight="1">
      <c r="A181" s="70"/>
      <c r="B181" s="70"/>
      <c r="C181" s="70"/>
      <c r="D181" s="70"/>
      <c r="E181" s="70"/>
      <c r="F181" s="70"/>
      <c r="G181" s="70"/>
      <c r="H181" s="70"/>
    </row>
    <row r="182" spans="1:8" ht="17.25" customHeight="1">
      <c r="A182" s="70"/>
      <c r="B182" s="70"/>
      <c r="C182" s="70"/>
      <c r="D182" s="70"/>
      <c r="E182" s="70"/>
      <c r="F182" s="70"/>
      <c r="G182" s="70"/>
      <c r="H182" s="70"/>
    </row>
    <row r="183" spans="1:8" ht="17.25" customHeight="1">
      <c r="A183" s="70"/>
      <c r="B183" s="70"/>
      <c r="C183" s="70"/>
      <c r="D183" s="70"/>
      <c r="E183" s="70"/>
      <c r="F183" s="70"/>
      <c r="G183" s="70"/>
      <c r="H183" s="70"/>
    </row>
    <row r="184" spans="1:8" ht="17.25" customHeight="1">
      <c r="A184" s="70"/>
      <c r="B184" s="70"/>
      <c r="C184" s="70"/>
      <c r="D184" s="70"/>
      <c r="E184" s="70"/>
      <c r="F184" s="70"/>
      <c r="G184" s="70"/>
      <c r="H184" s="70"/>
    </row>
    <row r="185" spans="1:8" ht="17.25" customHeight="1">
      <c r="A185" s="70"/>
      <c r="B185" s="70"/>
      <c r="C185" s="70"/>
      <c r="D185" s="70"/>
      <c r="E185" s="70"/>
      <c r="F185" s="70"/>
      <c r="G185" s="70"/>
      <c r="H185" s="70"/>
    </row>
    <row r="186" spans="1:8" ht="17.25" customHeight="1">
      <c r="A186" s="70"/>
      <c r="B186" s="70"/>
      <c r="C186" s="70"/>
      <c r="D186" s="70"/>
      <c r="E186" s="70"/>
      <c r="F186" s="70"/>
      <c r="G186" s="70"/>
      <c r="H186" s="70"/>
    </row>
    <row r="187" spans="1:8" ht="17.25" customHeight="1">
      <c r="A187" s="70"/>
      <c r="B187" s="70"/>
      <c r="C187" s="70"/>
      <c r="D187" s="70"/>
      <c r="E187" s="70"/>
      <c r="F187" s="70"/>
      <c r="G187" s="70"/>
      <c r="H187" s="70"/>
    </row>
    <row r="188" spans="1:8" ht="17.25" customHeight="1">
      <c r="A188" s="70"/>
      <c r="B188" s="70"/>
      <c r="C188" s="70"/>
      <c r="D188" s="70"/>
      <c r="E188" s="70"/>
      <c r="F188" s="70"/>
      <c r="G188" s="70"/>
      <c r="H188" s="70"/>
    </row>
    <row r="189" spans="1:8" ht="17.25" customHeight="1">
      <c r="A189" s="70"/>
      <c r="B189" s="70"/>
      <c r="C189" s="70"/>
      <c r="D189" s="70"/>
      <c r="E189" s="70"/>
      <c r="F189" s="70"/>
      <c r="G189" s="70"/>
      <c r="H189" s="70"/>
    </row>
    <row r="190" spans="1:8" ht="17.25" customHeight="1">
      <c r="A190" s="70"/>
      <c r="B190" s="70"/>
      <c r="C190" s="70"/>
      <c r="D190" s="70"/>
      <c r="E190" s="70"/>
      <c r="F190" s="70"/>
      <c r="G190" s="70"/>
      <c r="H190" s="70"/>
    </row>
    <row r="191" spans="1:8" ht="17.25" customHeight="1">
      <c r="A191" s="70"/>
      <c r="B191" s="70"/>
      <c r="C191" s="70"/>
      <c r="D191" s="70"/>
      <c r="E191" s="70"/>
      <c r="F191" s="70"/>
      <c r="G191" s="70"/>
      <c r="H191" s="70"/>
    </row>
    <row r="192" spans="1:8" ht="17.25" customHeight="1">
      <c r="A192" s="70"/>
      <c r="B192" s="70"/>
      <c r="C192" s="70"/>
      <c r="D192" s="70"/>
      <c r="E192" s="70"/>
      <c r="F192" s="70"/>
      <c r="G192" s="70"/>
      <c r="H192" s="70"/>
    </row>
    <row r="193" spans="1:8" ht="17.25" customHeight="1">
      <c r="A193" s="70"/>
      <c r="B193" s="70"/>
      <c r="C193" s="70"/>
      <c r="D193" s="70"/>
      <c r="E193" s="70"/>
      <c r="F193" s="70"/>
      <c r="G193" s="70"/>
      <c r="H193" s="70"/>
    </row>
    <row r="194" spans="1:8" ht="17.25" customHeight="1">
      <c r="A194" s="70"/>
      <c r="B194" s="70"/>
      <c r="C194" s="70"/>
      <c r="D194" s="70"/>
      <c r="E194" s="70"/>
      <c r="F194" s="70"/>
      <c r="G194" s="70"/>
      <c r="H194" s="70"/>
    </row>
    <row r="195" spans="1:8" ht="17.25" customHeight="1">
      <c r="A195" s="70"/>
      <c r="B195" s="70"/>
      <c r="C195" s="70"/>
      <c r="D195" s="70"/>
      <c r="E195" s="70"/>
      <c r="F195" s="70"/>
      <c r="G195" s="70"/>
      <c r="H195" s="70"/>
    </row>
    <row r="196" spans="1:8" ht="17.25" customHeight="1">
      <c r="A196" s="70"/>
      <c r="B196" s="70"/>
      <c r="C196" s="70"/>
      <c r="D196" s="70"/>
      <c r="E196" s="70"/>
      <c r="F196" s="70"/>
      <c r="G196" s="70"/>
      <c r="H196" s="70"/>
    </row>
    <row r="197" spans="1:8" ht="17.25" customHeight="1">
      <c r="A197" s="70"/>
      <c r="B197" s="70"/>
      <c r="C197" s="70"/>
      <c r="D197" s="70"/>
      <c r="E197" s="70"/>
      <c r="F197" s="70"/>
      <c r="G197" s="70"/>
      <c r="H197" s="70"/>
    </row>
    <row r="198" spans="1:8" ht="17.25" customHeight="1">
      <c r="A198" s="70"/>
      <c r="B198" s="70"/>
      <c r="C198" s="70"/>
      <c r="D198" s="70"/>
      <c r="E198" s="70"/>
      <c r="F198" s="70"/>
      <c r="G198" s="70"/>
      <c r="H198" s="70"/>
    </row>
    <row r="199" spans="1:8" ht="17.25" customHeight="1">
      <c r="A199" s="70"/>
      <c r="B199" s="70"/>
      <c r="C199" s="70"/>
      <c r="D199" s="70"/>
      <c r="E199" s="70"/>
      <c r="F199" s="70"/>
      <c r="G199" s="70"/>
      <c r="H199" s="70"/>
    </row>
    <row r="200" spans="1:8" ht="17.25" customHeight="1">
      <c r="A200" s="70"/>
      <c r="B200" s="70"/>
      <c r="C200" s="70"/>
      <c r="D200" s="70"/>
      <c r="E200" s="70"/>
      <c r="F200" s="70"/>
      <c r="G200" s="70"/>
      <c r="H200" s="70"/>
    </row>
    <row r="201" spans="1:8" ht="17.25" customHeight="1">
      <c r="A201" s="70"/>
      <c r="B201" s="70"/>
      <c r="C201" s="70"/>
      <c r="D201" s="70"/>
      <c r="E201" s="70"/>
      <c r="F201" s="70"/>
      <c r="G201" s="70"/>
      <c r="H201" s="70"/>
    </row>
    <row r="202" spans="1:8" ht="17.25" customHeight="1">
      <c r="A202" s="70"/>
      <c r="B202" s="70"/>
      <c r="C202" s="70"/>
      <c r="D202" s="70"/>
      <c r="E202" s="70"/>
      <c r="F202" s="70"/>
      <c r="G202" s="70"/>
      <c r="H202" s="70"/>
    </row>
    <row r="203" spans="1:8" ht="17.25" customHeight="1">
      <c r="A203" s="70"/>
      <c r="B203" s="70"/>
      <c r="C203" s="70"/>
      <c r="D203" s="70"/>
      <c r="E203" s="70"/>
      <c r="F203" s="70"/>
      <c r="G203" s="70"/>
      <c r="H203" s="70"/>
    </row>
    <row r="204" spans="1:8" ht="17.25" customHeight="1">
      <c r="A204" s="70"/>
      <c r="B204" s="70"/>
      <c r="C204" s="70"/>
      <c r="D204" s="70"/>
      <c r="E204" s="70"/>
      <c r="F204" s="70"/>
      <c r="G204" s="70"/>
      <c r="H204" s="70"/>
    </row>
    <row r="205" spans="1:8" ht="17.25" customHeight="1">
      <c r="A205" s="70"/>
      <c r="B205" s="70"/>
      <c r="C205" s="70"/>
      <c r="D205" s="70"/>
      <c r="E205" s="70"/>
      <c r="F205" s="70"/>
      <c r="G205" s="70"/>
      <c r="H205" s="70"/>
    </row>
    <row r="206" spans="1:8" ht="17.25" customHeight="1">
      <c r="A206" s="70"/>
      <c r="B206" s="70"/>
      <c r="C206" s="70"/>
      <c r="D206" s="70"/>
      <c r="E206" s="70"/>
      <c r="F206" s="70"/>
      <c r="G206" s="70"/>
      <c r="H206" s="70"/>
    </row>
    <row r="207" spans="1:8" ht="17.25" customHeight="1">
      <c r="A207" s="70"/>
      <c r="B207" s="70"/>
      <c r="C207" s="70"/>
      <c r="D207" s="70"/>
      <c r="E207" s="70"/>
      <c r="F207" s="70"/>
      <c r="G207" s="70"/>
      <c r="H207" s="70"/>
    </row>
    <row r="208" spans="1:8" ht="17.25" customHeight="1">
      <c r="A208" s="70"/>
      <c r="B208" s="70"/>
      <c r="C208" s="70"/>
      <c r="D208" s="70"/>
      <c r="E208" s="70"/>
      <c r="F208" s="70"/>
      <c r="G208" s="70"/>
      <c r="H208" s="70"/>
    </row>
    <row r="209" spans="1:8" ht="17.25" customHeight="1">
      <c r="A209" s="70"/>
      <c r="B209" s="70"/>
      <c r="C209" s="70"/>
      <c r="D209" s="70"/>
      <c r="E209" s="70"/>
      <c r="F209" s="70"/>
      <c r="G209" s="70"/>
      <c r="H209" s="70"/>
    </row>
    <row r="210" spans="1:8" ht="17.25" customHeight="1">
      <c r="A210" s="70"/>
      <c r="B210" s="70"/>
      <c r="C210" s="70"/>
      <c r="D210" s="70"/>
      <c r="E210" s="70"/>
      <c r="F210" s="70"/>
      <c r="G210" s="70"/>
      <c r="H210" s="70"/>
    </row>
    <row r="211" spans="1:8" ht="17.25" customHeight="1">
      <c r="A211" s="70"/>
      <c r="B211" s="70"/>
      <c r="C211" s="70"/>
      <c r="D211" s="70"/>
      <c r="E211" s="70"/>
      <c r="F211" s="70"/>
      <c r="G211" s="70"/>
      <c r="H211" s="70"/>
    </row>
    <row r="212" spans="1:8" ht="17.25" customHeight="1">
      <c r="A212" s="70"/>
      <c r="B212" s="70"/>
      <c r="C212" s="70"/>
      <c r="D212" s="70"/>
      <c r="E212" s="70"/>
      <c r="F212" s="70"/>
      <c r="G212" s="70"/>
      <c r="H212" s="70"/>
    </row>
    <row r="213" spans="1:8" ht="17.25" customHeight="1">
      <c r="A213" s="70"/>
      <c r="B213" s="70"/>
      <c r="C213" s="70"/>
      <c r="D213" s="70"/>
      <c r="E213" s="70"/>
      <c r="F213" s="70"/>
      <c r="G213" s="70"/>
      <c r="H213" s="70"/>
    </row>
    <row r="214" spans="1:8" ht="17.25" customHeight="1">
      <c r="A214" s="70"/>
      <c r="B214" s="70"/>
      <c r="C214" s="70"/>
      <c r="D214" s="70"/>
      <c r="E214" s="70"/>
      <c r="F214" s="70"/>
      <c r="G214" s="70"/>
      <c r="H214" s="70"/>
    </row>
    <row r="215" spans="1:8" ht="17.25" customHeight="1">
      <c r="A215" s="70"/>
      <c r="B215" s="70"/>
      <c r="C215" s="70"/>
      <c r="D215" s="70"/>
      <c r="E215" s="70"/>
      <c r="F215" s="70"/>
      <c r="G215" s="70"/>
      <c r="H215" s="70"/>
    </row>
    <row r="216" spans="1:8" ht="17.25" customHeight="1">
      <c r="A216" s="70"/>
      <c r="B216" s="70"/>
      <c r="C216" s="70"/>
      <c r="D216" s="70"/>
      <c r="E216" s="70"/>
      <c r="F216" s="70"/>
      <c r="G216" s="70"/>
      <c r="H216" s="70"/>
    </row>
    <row r="217" spans="1:8" ht="17.25" customHeight="1">
      <c r="A217" s="70"/>
      <c r="B217" s="70"/>
      <c r="C217" s="70"/>
      <c r="D217" s="70"/>
      <c r="E217" s="70"/>
      <c r="F217" s="70"/>
      <c r="G217" s="70"/>
      <c r="H217" s="70"/>
    </row>
    <row r="218" spans="1:8" ht="17.25" customHeight="1">
      <c r="A218" s="70"/>
      <c r="B218" s="70"/>
      <c r="C218" s="70"/>
      <c r="D218" s="70"/>
      <c r="E218" s="70"/>
      <c r="F218" s="70"/>
      <c r="G218" s="70"/>
      <c r="H218" s="70"/>
    </row>
    <row r="219" spans="1:8" ht="17.25" customHeight="1">
      <c r="A219" s="70"/>
      <c r="B219" s="70"/>
      <c r="C219" s="70"/>
      <c r="D219" s="70"/>
      <c r="E219" s="70"/>
      <c r="F219" s="70"/>
      <c r="G219" s="70"/>
      <c r="H219" s="70"/>
    </row>
    <row r="220" spans="1:8" ht="17.25" customHeight="1">
      <c r="A220" s="70"/>
      <c r="B220" s="70"/>
      <c r="C220" s="70"/>
      <c r="D220" s="70"/>
      <c r="E220" s="70"/>
      <c r="F220" s="70"/>
      <c r="G220" s="70"/>
      <c r="H220" s="70"/>
    </row>
    <row r="221" spans="1:8" ht="17.25" customHeight="1">
      <c r="A221" s="70"/>
      <c r="B221" s="70"/>
      <c r="C221" s="70"/>
      <c r="D221" s="70"/>
      <c r="E221" s="70"/>
      <c r="F221" s="70"/>
      <c r="G221" s="70"/>
      <c r="H221" s="70"/>
    </row>
    <row r="222" spans="1:8" ht="17.25" customHeight="1">
      <c r="A222" s="70"/>
      <c r="B222" s="70"/>
      <c r="C222" s="70"/>
      <c r="D222" s="70"/>
      <c r="E222" s="70"/>
      <c r="F222" s="70"/>
      <c r="G222" s="70"/>
      <c r="H222" s="70"/>
    </row>
    <row r="223" spans="1:8" ht="17.25" customHeight="1">
      <c r="A223" s="70"/>
      <c r="B223" s="70"/>
      <c r="C223" s="70"/>
      <c r="D223" s="70"/>
      <c r="E223" s="70"/>
      <c r="F223" s="70"/>
      <c r="G223" s="70"/>
      <c r="H223" s="70"/>
    </row>
    <row r="224" spans="1:8" ht="17.25" customHeight="1">
      <c r="A224" s="70"/>
      <c r="B224" s="70"/>
      <c r="C224" s="70"/>
      <c r="D224" s="70"/>
      <c r="E224" s="70"/>
      <c r="F224" s="70"/>
      <c r="G224" s="70"/>
      <c r="H224" s="70"/>
    </row>
    <row r="225" spans="1:8" ht="17.25" customHeight="1">
      <c r="A225" s="70"/>
      <c r="B225" s="70"/>
      <c r="C225" s="70"/>
      <c r="D225" s="70"/>
      <c r="E225" s="70"/>
      <c r="F225" s="70"/>
      <c r="G225" s="70"/>
      <c r="H225" s="70"/>
    </row>
    <row r="226" spans="1:8" ht="17.25" customHeight="1">
      <c r="A226" s="70"/>
      <c r="B226" s="70"/>
      <c r="C226" s="70"/>
      <c r="D226" s="70"/>
      <c r="E226" s="70"/>
      <c r="F226" s="70"/>
      <c r="G226" s="70"/>
      <c r="H226" s="70"/>
    </row>
    <row r="227" spans="1:8" ht="17.25" customHeight="1">
      <c r="A227" s="70"/>
      <c r="B227" s="70"/>
      <c r="C227" s="70"/>
      <c r="D227" s="70"/>
      <c r="E227" s="70"/>
      <c r="F227" s="70"/>
      <c r="G227" s="70"/>
      <c r="H227" s="70"/>
    </row>
    <row r="228" spans="1:8" ht="17.25" customHeight="1">
      <c r="A228" s="70"/>
      <c r="B228" s="70"/>
      <c r="C228" s="70"/>
      <c r="D228" s="70"/>
      <c r="E228" s="70"/>
      <c r="F228" s="70"/>
      <c r="G228" s="70"/>
      <c r="H228" s="70"/>
    </row>
    <row r="229" spans="1:8" ht="17.25" customHeight="1">
      <c r="A229" s="70"/>
      <c r="B229" s="70"/>
      <c r="C229" s="70"/>
      <c r="D229" s="70"/>
      <c r="E229" s="70"/>
      <c r="F229" s="70"/>
      <c r="G229" s="70"/>
      <c r="H229" s="70"/>
    </row>
    <row r="230" spans="1:8" ht="17.25" customHeight="1">
      <c r="A230" s="70"/>
      <c r="B230" s="70"/>
      <c r="C230" s="70"/>
      <c r="D230" s="70"/>
      <c r="E230" s="70"/>
      <c r="F230" s="70"/>
      <c r="G230" s="70"/>
      <c r="H230" s="70"/>
    </row>
    <row r="231" spans="1:8" ht="17.25" customHeight="1">
      <c r="A231" s="70"/>
      <c r="B231" s="70"/>
      <c r="C231" s="70"/>
      <c r="D231" s="70"/>
      <c r="E231" s="70"/>
      <c r="F231" s="70"/>
      <c r="G231" s="70"/>
      <c r="H231" s="70"/>
    </row>
    <row r="232" spans="1:8" ht="17.25" customHeight="1">
      <c r="A232" s="70"/>
      <c r="B232" s="70"/>
      <c r="C232" s="70"/>
      <c r="D232" s="70"/>
      <c r="E232" s="70"/>
      <c r="F232" s="70"/>
      <c r="G232" s="70"/>
      <c r="H232" s="70"/>
    </row>
    <row r="233" spans="1:8" ht="17.25" customHeight="1">
      <c r="A233" s="70"/>
      <c r="B233" s="70"/>
      <c r="C233" s="70"/>
      <c r="D233" s="70"/>
      <c r="E233" s="70"/>
      <c r="F233" s="70"/>
      <c r="G233" s="70"/>
      <c r="H233" s="70"/>
    </row>
    <row r="234" spans="1:8" ht="17.25" customHeight="1">
      <c r="A234" s="70"/>
      <c r="B234" s="70"/>
      <c r="C234" s="70"/>
      <c r="D234" s="70"/>
      <c r="E234" s="70"/>
      <c r="F234" s="70"/>
      <c r="G234" s="70"/>
      <c r="H234" s="70"/>
    </row>
    <row r="235" spans="1:8" ht="17.25" customHeight="1">
      <c r="A235" s="70"/>
      <c r="B235" s="70"/>
      <c r="C235" s="70"/>
      <c r="D235" s="70"/>
      <c r="E235" s="70"/>
      <c r="F235" s="70"/>
      <c r="G235" s="70"/>
      <c r="H235" s="70"/>
    </row>
    <row r="236" spans="1:8" ht="17.25" customHeight="1">
      <c r="A236" s="70"/>
      <c r="B236" s="70"/>
      <c r="C236" s="70"/>
      <c r="D236" s="70"/>
      <c r="E236" s="70"/>
      <c r="F236" s="70"/>
      <c r="G236" s="70"/>
      <c r="H236" s="70"/>
    </row>
    <row r="237" spans="1:8" ht="17.25" customHeight="1">
      <c r="A237" s="70"/>
      <c r="B237" s="70"/>
      <c r="C237" s="70"/>
      <c r="D237" s="70"/>
      <c r="E237" s="70"/>
      <c r="F237" s="70"/>
      <c r="G237" s="70"/>
      <c r="H237" s="70"/>
    </row>
    <row r="238" spans="1:8" ht="17.25" customHeight="1">
      <c r="A238" s="70"/>
      <c r="B238" s="70"/>
      <c r="C238" s="70"/>
      <c r="D238" s="70"/>
      <c r="E238" s="70"/>
      <c r="F238" s="70"/>
      <c r="G238" s="70"/>
      <c r="H238" s="70"/>
    </row>
    <row r="239" spans="1:8" ht="17.25" customHeight="1">
      <c r="A239" s="70"/>
      <c r="B239" s="70"/>
      <c r="C239" s="70"/>
      <c r="D239" s="70"/>
      <c r="E239" s="70"/>
      <c r="F239" s="70"/>
      <c r="G239" s="70"/>
      <c r="H239" s="70"/>
    </row>
    <row r="240" spans="1:8" ht="17.25" customHeight="1">
      <c r="A240" s="70"/>
      <c r="B240" s="70"/>
      <c r="C240" s="70"/>
      <c r="D240" s="70"/>
      <c r="E240" s="70"/>
      <c r="F240" s="70"/>
      <c r="G240" s="70"/>
      <c r="H240" s="70"/>
    </row>
    <row r="241" spans="1:8" ht="17.25" customHeight="1">
      <c r="A241" s="70"/>
      <c r="B241" s="70"/>
      <c r="C241" s="70"/>
      <c r="D241" s="70"/>
      <c r="E241" s="70"/>
      <c r="F241" s="70"/>
      <c r="G241" s="70"/>
      <c r="H241" s="70"/>
    </row>
    <row r="242" spans="1:8" ht="17.25" customHeight="1">
      <c r="A242" s="70"/>
      <c r="B242" s="70"/>
      <c r="C242" s="70"/>
      <c r="D242" s="70"/>
      <c r="E242" s="70"/>
      <c r="F242" s="70"/>
      <c r="G242" s="70"/>
      <c r="H242" s="70"/>
    </row>
    <row r="243" spans="1:8" ht="17.25" customHeight="1">
      <c r="A243" s="70"/>
      <c r="B243" s="70"/>
      <c r="C243" s="70"/>
      <c r="D243" s="70"/>
      <c r="E243" s="70"/>
      <c r="F243" s="70"/>
      <c r="G243" s="70"/>
      <c r="H243" s="70"/>
    </row>
    <row r="244" spans="1:8" ht="17.25" customHeight="1">
      <c r="A244" s="70"/>
      <c r="B244" s="70"/>
      <c r="C244" s="70"/>
      <c r="D244" s="70"/>
      <c r="E244" s="70"/>
      <c r="F244" s="70"/>
      <c r="G244" s="70"/>
      <c r="H244" s="70"/>
    </row>
    <row r="245" spans="1:8" ht="17.25" customHeight="1">
      <c r="A245" s="70"/>
      <c r="B245" s="70"/>
      <c r="C245" s="70"/>
      <c r="D245" s="70"/>
      <c r="E245" s="70"/>
      <c r="F245" s="70"/>
      <c r="G245" s="70"/>
      <c r="H245" s="70"/>
    </row>
    <row r="246" spans="1:8" ht="17.25" customHeight="1">
      <c r="A246" s="70"/>
      <c r="B246" s="70"/>
      <c r="C246" s="70"/>
      <c r="D246" s="70"/>
      <c r="E246" s="70"/>
      <c r="F246" s="70"/>
      <c r="G246" s="70"/>
      <c r="H246" s="70"/>
    </row>
    <row r="247" spans="1:8" ht="17.25" customHeight="1">
      <c r="A247" s="70"/>
      <c r="B247" s="70"/>
      <c r="C247" s="70"/>
      <c r="D247" s="70"/>
      <c r="E247" s="70"/>
      <c r="F247" s="70"/>
      <c r="G247" s="70"/>
      <c r="H247" s="70"/>
    </row>
    <row r="248" spans="1:8" ht="17.25" customHeight="1">
      <c r="A248" s="70"/>
      <c r="B248" s="70"/>
      <c r="C248" s="70"/>
      <c r="D248" s="70"/>
      <c r="E248" s="70"/>
      <c r="F248" s="70"/>
      <c r="G248" s="70"/>
      <c r="H248" s="70"/>
    </row>
    <row r="249" spans="1:8" ht="17.25" customHeight="1">
      <c r="A249" s="70"/>
      <c r="B249" s="70"/>
      <c r="C249" s="70"/>
      <c r="D249" s="70"/>
      <c r="E249" s="70"/>
      <c r="F249" s="70"/>
      <c r="G249" s="70"/>
      <c r="H249" s="70"/>
    </row>
    <row r="250" spans="1:8" ht="17.25" customHeight="1">
      <c r="A250" s="70"/>
      <c r="B250" s="70"/>
      <c r="C250" s="70"/>
      <c r="D250" s="70"/>
      <c r="E250" s="70"/>
      <c r="F250" s="70"/>
      <c r="G250" s="70"/>
      <c r="H250" s="70"/>
    </row>
    <row r="251" spans="1:8" ht="17.25" customHeight="1">
      <c r="A251" s="70"/>
      <c r="B251" s="70"/>
      <c r="C251" s="70"/>
      <c r="D251" s="70"/>
      <c r="E251" s="70"/>
      <c r="F251" s="70"/>
      <c r="G251" s="70"/>
      <c r="H251" s="70"/>
    </row>
    <row r="252" spans="1:8" ht="17.25" customHeight="1">
      <c r="A252" s="70"/>
      <c r="B252" s="70"/>
      <c r="C252" s="70"/>
      <c r="D252" s="70"/>
      <c r="E252" s="70"/>
      <c r="F252" s="70"/>
      <c r="G252" s="70"/>
      <c r="H252" s="70"/>
    </row>
    <row r="253" spans="1:8" ht="17.25" customHeight="1">
      <c r="A253" s="70"/>
      <c r="B253" s="70"/>
      <c r="C253" s="70"/>
      <c r="D253" s="70"/>
      <c r="E253" s="70"/>
      <c r="F253" s="70"/>
      <c r="G253" s="70"/>
      <c r="H253" s="70"/>
    </row>
    <row r="254" spans="1:8" ht="17.25" customHeight="1">
      <c r="A254" s="70"/>
      <c r="B254" s="70"/>
      <c r="C254" s="70"/>
      <c r="D254" s="70"/>
      <c r="E254" s="70"/>
      <c r="F254" s="70"/>
      <c r="G254" s="70"/>
      <c r="H254" s="70"/>
    </row>
    <row r="255" spans="1:8" ht="17.25" customHeight="1">
      <c r="A255" s="70"/>
      <c r="B255" s="70"/>
      <c r="C255" s="70"/>
      <c r="D255" s="70"/>
      <c r="E255" s="70"/>
      <c r="F255" s="70"/>
      <c r="G255" s="70"/>
      <c r="H255" s="70"/>
    </row>
    <row r="256" spans="1:8" ht="17.25" customHeight="1">
      <c r="A256" s="70"/>
      <c r="B256" s="70"/>
      <c r="C256" s="70"/>
      <c r="D256" s="70"/>
      <c r="E256" s="70"/>
      <c r="F256" s="70"/>
      <c r="G256" s="70"/>
      <c r="H256" s="70"/>
    </row>
    <row r="257" spans="1:8" ht="17.25" customHeight="1">
      <c r="A257" s="70"/>
      <c r="B257" s="70"/>
      <c r="C257" s="70"/>
      <c r="D257" s="70"/>
      <c r="E257" s="70"/>
      <c r="F257" s="70"/>
      <c r="G257" s="70"/>
      <c r="H257" s="70"/>
    </row>
    <row r="258" spans="1:8" ht="17.25" customHeight="1">
      <c r="A258" s="70"/>
      <c r="B258" s="70"/>
      <c r="C258" s="70"/>
      <c r="D258" s="70"/>
      <c r="E258" s="70"/>
      <c r="F258" s="70"/>
      <c r="G258" s="70"/>
      <c r="H258" s="70"/>
    </row>
    <row r="259" spans="1:8" ht="17.25" customHeight="1">
      <c r="A259" s="70"/>
      <c r="B259" s="70"/>
      <c r="C259" s="70"/>
      <c r="D259" s="70"/>
      <c r="E259" s="70"/>
      <c r="F259" s="70"/>
      <c r="G259" s="70"/>
      <c r="H259" s="70"/>
    </row>
    <row r="260" spans="1:8" ht="17.25" customHeight="1">
      <c r="A260" s="70"/>
      <c r="B260" s="70"/>
      <c r="C260" s="70"/>
      <c r="D260" s="70"/>
      <c r="E260" s="70"/>
      <c r="F260" s="70"/>
      <c r="G260" s="70"/>
      <c r="H260" s="70"/>
    </row>
    <row r="261" spans="1:8" ht="17.25" customHeight="1">
      <c r="A261" s="70"/>
      <c r="B261" s="70"/>
      <c r="C261" s="70"/>
      <c r="D261" s="70"/>
      <c r="E261" s="70"/>
      <c r="F261" s="70"/>
      <c r="G261" s="70"/>
      <c r="H261" s="70"/>
    </row>
    <row r="262" spans="1:8" ht="17.25" customHeight="1">
      <c r="A262" s="70"/>
      <c r="B262" s="70"/>
      <c r="C262" s="70"/>
      <c r="D262" s="70"/>
      <c r="E262" s="70"/>
      <c r="F262" s="70"/>
      <c r="G262" s="70"/>
      <c r="H262" s="70"/>
    </row>
    <row r="263" spans="1:8" ht="17.25" customHeight="1">
      <c r="A263" s="70"/>
      <c r="B263" s="70"/>
      <c r="C263" s="70"/>
      <c r="D263" s="70"/>
      <c r="E263" s="70"/>
      <c r="F263" s="70"/>
      <c r="G263" s="70"/>
      <c r="H263" s="70"/>
    </row>
    <row r="264" spans="1:8" ht="17.25" customHeight="1">
      <c r="A264" s="70"/>
      <c r="B264" s="70"/>
      <c r="C264" s="70"/>
      <c r="D264" s="70"/>
      <c r="E264" s="70"/>
      <c r="F264" s="70"/>
      <c r="G264" s="70"/>
      <c r="H264" s="70"/>
    </row>
    <row r="265" spans="1:8" ht="17.25" customHeight="1">
      <c r="A265" s="70"/>
      <c r="B265" s="70"/>
      <c r="C265" s="70"/>
      <c r="D265" s="70"/>
      <c r="E265" s="70"/>
      <c r="F265" s="70"/>
      <c r="G265" s="70"/>
      <c r="H265" s="70"/>
    </row>
    <row r="266" spans="1:8" ht="17.25" customHeight="1">
      <c r="A266" s="70"/>
      <c r="B266" s="70"/>
      <c r="C266" s="70"/>
      <c r="D266" s="70"/>
      <c r="E266" s="70"/>
      <c r="F266" s="70"/>
      <c r="G266" s="70"/>
      <c r="H266" s="70"/>
    </row>
    <row r="267" spans="1:8" ht="17.25" customHeight="1">
      <c r="A267" s="70"/>
      <c r="B267" s="70"/>
      <c r="C267" s="70"/>
      <c r="D267" s="70"/>
      <c r="E267" s="70"/>
      <c r="F267" s="70"/>
      <c r="G267" s="70"/>
      <c r="H267" s="70"/>
    </row>
    <row r="268" spans="1:8" ht="17.25" customHeight="1">
      <c r="A268" s="70"/>
      <c r="B268" s="70"/>
      <c r="C268" s="70"/>
      <c r="D268" s="70"/>
      <c r="E268" s="70"/>
      <c r="F268" s="70"/>
      <c r="G268" s="70"/>
      <c r="H268" s="70"/>
    </row>
    <row r="269" spans="1:8" ht="17.25" customHeight="1">
      <c r="A269" s="70"/>
      <c r="B269" s="70"/>
      <c r="C269" s="70"/>
      <c r="D269" s="70"/>
      <c r="E269" s="70"/>
      <c r="F269" s="70"/>
      <c r="G269" s="70"/>
      <c r="H269" s="70"/>
    </row>
    <row r="270" spans="1:8" ht="17.25" customHeight="1">
      <c r="A270" s="70"/>
      <c r="B270" s="70"/>
      <c r="C270" s="70"/>
      <c r="D270" s="70"/>
      <c r="E270" s="70"/>
      <c r="F270" s="70"/>
      <c r="G270" s="70"/>
      <c r="H270" s="70"/>
    </row>
    <row r="271" spans="1:8" ht="17.25" customHeight="1">
      <c r="A271" s="70"/>
      <c r="B271" s="70"/>
      <c r="C271" s="70"/>
      <c r="D271" s="70"/>
      <c r="E271" s="70"/>
      <c r="F271" s="70"/>
      <c r="G271" s="70"/>
      <c r="H271" s="70"/>
    </row>
    <row r="272" spans="1:8" ht="17.25" customHeight="1">
      <c r="A272" s="70"/>
      <c r="B272" s="70"/>
      <c r="C272" s="70"/>
      <c r="D272" s="70"/>
      <c r="E272" s="70"/>
      <c r="F272" s="70"/>
      <c r="G272" s="70"/>
      <c r="H272" s="70"/>
    </row>
    <row r="273" spans="1:8" ht="17.25" customHeight="1">
      <c r="A273" s="70"/>
      <c r="B273" s="70"/>
      <c r="C273" s="70"/>
      <c r="D273" s="70"/>
      <c r="E273" s="70"/>
      <c r="F273" s="70"/>
      <c r="G273" s="70"/>
      <c r="H273" s="70"/>
    </row>
    <row r="274" spans="1:8" ht="17.25" customHeight="1">
      <c r="A274" s="70"/>
      <c r="B274" s="70"/>
      <c r="C274" s="70"/>
      <c r="D274" s="70"/>
      <c r="E274" s="70"/>
      <c r="F274" s="70"/>
      <c r="G274" s="70"/>
      <c r="H274" s="70"/>
    </row>
    <row r="275" spans="1:8" ht="17.25" customHeight="1">
      <c r="A275" s="70"/>
      <c r="B275" s="70"/>
      <c r="C275" s="70"/>
      <c r="D275" s="70"/>
      <c r="E275" s="70"/>
      <c r="F275" s="70"/>
      <c r="G275" s="70"/>
      <c r="H275" s="70"/>
    </row>
    <row r="276" spans="1:8" ht="17.25" customHeight="1">
      <c r="A276" s="70"/>
      <c r="B276" s="70"/>
      <c r="C276" s="70"/>
      <c r="D276" s="70"/>
      <c r="E276" s="70"/>
      <c r="F276" s="70"/>
      <c r="G276" s="70"/>
      <c r="H276" s="70"/>
    </row>
    <row r="277" spans="1:8" ht="17.25" customHeight="1">
      <c r="A277" s="70"/>
      <c r="B277" s="70"/>
      <c r="C277" s="70"/>
      <c r="D277" s="70"/>
      <c r="E277" s="70"/>
      <c r="F277" s="70"/>
      <c r="G277" s="70"/>
      <c r="H277" s="70"/>
    </row>
    <row r="278" spans="1:8" ht="17.25" customHeight="1">
      <c r="A278" s="70"/>
      <c r="B278" s="70"/>
      <c r="C278" s="70"/>
      <c r="D278" s="70"/>
      <c r="E278" s="70"/>
      <c r="F278" s="70"/>
      <c r="G278" s="70"/>
      <c r="H278" s="70"/>
    </row>
    <row r="279" spans="1:8" ht="17.25" customHeight="1">
      <c r="A279" s="70"/>
      <c r="B279" s="70"/>
      <c r="C279" s="70"/>
      <c r="D279" s="70"/>
      <c r="E279" s="70"/>
      <c r="F279" s="70"/>
      <c r="G279" s="70"/>
      <c r="H279" s="70"/>
    </row>
    <row r="280" spans="1:8" ht="17.25" customHeight="1">
      <c r="A280" s="70"/>
      <c r="B280" s="70"/>
      <c r="C280" s="70"/>
      <c r="D280" s="70"/>
      <c r="E280" s="70"/>
      <c r="F280" s="70"/>
      <c r="G280" s="70"/>
      <c r="H280" s="70"/>
    </row>
    <row r="281" spans="1:8" ht="17.25" customHeight="1">
      <c r="A281" s="70"/>
      <c r="B281" s="70"/>
      <c r="C281" s="70"/>
      <c r="D281" s="70"/>
      <c r="E281" s="70"/>
      <c r="F281" s="70"/>
      <c r="G281" s="70"/>
      <c r="H281" s="70"/>
    </row>
    <row r="282" spans="1:8" ht="17.25" customHeight="1">
      <c r="A282" s="70"/>
      <c r="B282" s="70"/>
      <c r="C282" s="70"/>
      <c r="D282" s="70"/>
      <c r="E282" s="70"/>
      <c r="F282" s="70"/>
      <c r="G282" s="70"/>
      <c r="H282" s="70"/>
    </row>
    <row r="283" spans="1:8" ht="17.25" customHeight="1">
      <c r="A283" s="70"/>
      <c r="B283" s="70"/>
      <c r="C283" s="70"/>
      <c r="D283" s="70"/>
      <c r="E283" s="70"/>
      <c r="F283" s="70"/>
      <c r="G283" s="70"/>
      <c r="H283" s="70"/>
    </row>
    <row r="284" spans="1:8" ht="17.25" customHeight="1">
      <c r="A284" s="70"/>
      <c r="B284" s="70"/>
      <c r="C284" s="70"/>
      <c r="D284" s="70"/>
      <c r="E284" s="70"/>
      <c r="F284" s="70"/>
      <c r="G284" s="70"/>
      <c r="H284" s="70"/>
    </row>
    <row r="285" spans="1:8" ht="17.25" customHeight="1">
      <c r="A285" s="70"/>
      <c r="B285" s="70"/>
      <c r="C285" s="70"/>
      <c r="D285" s="70"/>
      <c r="E285" s="70"/>
      <c r="F285" s="70"/>
      <c r="G285" s="70"/>
      <c r="H285" s="70"/>
    </row>
    <row r="286" spans="1:8" ht="17.25" customHeight="1">
      <c r="A286" s="70"/>
      <c r="B286" s="70"/>
      <c r="C286" s="70"/>
      <c r="D286" s="70"/>
      <c r="E286" s="70"/>
      <c r="F286" s="70"/>
      <c r="G286" s="70"/>
      <c r="H286" s="70"/>
    </row>
    <row r="287" spans="1:8" ht="17.25" customHeight="1">
      <c r="A287" s="70"/>
      <c r="B287" s="70"/>
      <c r="C287" s="70"/>
      <c r="D287" s="70"/>
      <c r="E287" s="70"/>
      <c r="F287" s="70"/>
      <c r="G287" s="70"/>
      <c r="H287" s="70"/>
    </row>
    <row r="288" spans="1:8" ht="17.25" customHeight="1">
      <c r="A288" s="70"/>
      <c r="B288" s="70"/>
      <c r="C288" s="70"/>
      <c r="D288" s="70"/>
      <c r="E288" s="70"/>
      <c r="F288" s="70"/>
      <c r="G288" s="70"/>
      <c r="H288" s="70"/>
    </row>
    <row r="289" spans="1:8" ht="17.25" customHeight="1">
      <c r="A289" s="70"/>
      <c r="B289" s="70"/>
      <c r="C289" s="70"/>
      <c r="D289" s="70"/>
      <c r="E289" s="70"/>
      <c r="F289" s="70"/>
      <c r="G289" s="70"/>
      <c r="H289" s="70"/>
    </row>
    <row r="290" spans="1:8" ht="17.25" customHeight="1">
      <c r="A290" s="70"/>
      <c r="B290" s="70"/>
      <c r="C290" s="70"/>
      <c r="D290" s="70"/>
      <c r="E290" s="70"/>
      <c r="F290" s="70"/>
      <c r="G290" s="70"/>
      <c r="H290" s="70"/>
    </row>
    <row r="291" spans="1:8" ht="17.25" customHeight="1">
      <c r="A291" s="70"/>
      <c r="B291" s="70"/>
      <c r="C291" s="70"/>
      <c r="D291" s="70"/>
      <c r="E291" s="70"/>
      <c r="F291" s="70"/>
      <c r="G291" s="70"/>
      <c r="H291" s="70"/>
    </row>
    <row r="292" spans="1:8" ht="17.25" customHeight="1">
      <c r="A292" s="70"/>
      <c r="B292" s="70"/>
      <c r="C292" s="70"/>
      <c r="D292" s="70"/>
      <c r="E292" s="70"/>
      <c r="F292" s="70"/>
      <c r="G292" s="70"/>
      <c r="H292" s="70"/>
    </row>
    <row r="293" spans="1:8" ht="17.25" customHeight="1">
      <c r="A293" s="70"/>
      <c r="B293" s="70"/>
      <c r="C293" s="70"/>
      <c r="D293" s="70"/>
      <c r="E293" s="70"/>
      <c r="F293" s="70"/>
      <c r="G293" s="70"/>
      <c r="H293" s="70"/>
    </row>
    <row r="294" spans="1:8" ht="17.25" customHeight="1">
      <c r="A294" s="70"/>
      <c r="B294" s="70"/>
      <c r="C294" s="70"/>
      <c r="D294" s="70"/>
      <c r="E294" s="70"/>
      <c r="F294" s="70"/>
      <c r="G294" s="70"/>
      <c r="H294" s="70"/>
    </row>
    <row r="295" spans="1:8" ht="17.25" customHeight="1">
      <c r="A295" s="70"/>
      <c r="B295" s="70"/>
      <c r="C295" s="70"/>
      <c r="D295" s="70"/>
      <c r="E295" s="70"/>
      <c r="F295" s="70"/>
      <c r="G295" s="70"/>
      <c r="H295" s="70"/>
    </row>
    <row r="296" spans="1:8" ht="17.25" customHeight="1">
      <c r="A296" s="70"/>
      <c r="B296" s="70"/>
      <c r="C296" s="70"/>
      <c r="D296" s="70"/>
      <c r="E296" s="70"/>
      <c r="F296" s="70"/>
      <c r="G296" s="70"/>
      <c r="H296" s="70"/>
    </row>
    <row r="297" spans="1:8" ht="17.25" customHeight="1">
      <c r="A297" s="70"/>
      <c r="B297" s="70"/>
      <c r="C297" s="70"/>
      <c r="D297" s="70"/>
      <c r="E297" s="70"/>
      <c r="F297" s="70"/>
      <c r="G297" s="70"/>
      <c r="H297" s="70"/>
    </row>
    <row r="298" spans="1:8" ht="17.25" customHeight="1">
      <c r="A298" s="70"/>
      <c r="B298" s="70"/>
      <c r="C298" s="70"/>
      <c r="D298" s="70"/>
      <c r="E298" s="70"/>
      <c r="F298" s="70"/>
      <c r="G298" s="70"/>
      <c r="H298" s="70"/>
    </row>
    <row r="299" spans="1:8" ht="17.25" customHeight="1">
      <c r="A299" s="70"/>
      <c r="B299" s="70"/>
      <c r="C299" s="70"/>
      <c r="D299" s="70"/>
      <c r="E299" s="70"/>
      <c r="F299" s="70"/>
      <c r="G299" s="70"/>
      <c r="H299" s="70"/>
    </row>
    <row r="300" spans="1:8" ht="17.25" customHeight="1">
      <c r="A300" s="70"/>
      <c r="B300" s="70"/>
      <c r="C300" s="70"/>
      <c r="D300" s="70"/>
      <c r="E300" s="70"/>
      <c r="F300" s="70"/>
      <c r="G300" s="70"/>
      <c r="H300" s="70"/>
    </row>
    <row r="301" spans="1:8" ht="17.25" customHeight="1">
      <c r="A301" s="70"/>
      <c r="B301" s="70"/>
      <c r="C301" s="70"/>
      <c r="D301" s="70"/>
      <c r="E301" s="70"/>
      <c r="F301" s="70"/>
      <c r="G301" s="70"/>
      <c r="H301" s="70"/>
    </row>
    <row r="302" spans="1:8" ht="17.25" customHeight="1">
      <c r="A302" s="70"/>
      <c r="B302" s="70"/>
      <c r="C302" s="70"/>
      <c r="D302" s="70"/>
      <c r="E302" s="70"/>
      <c r="F302" s="70"/>
      <c r="G302" s="70"/>
      <c r="H302" s="70"/>
    </row>
    <row r="303" spans="1:8" ht="17.25" customHeight="1">
      <c r="A303" s="70"/>
      <c r="B303" s="70"/>
      <c r="C303" s="70"/>
      <c r="D303" s="70"/>
      <c r="E303" s="70"/>
      <c r="F303" s="70"/>
      <c r="G303" s="70"/>
      <c r="H303" s="70"/>
    </row>
    <row r="304" spans="1:8" ht="17.25" customHeight="1">
      <c r="A304" s="70"/>
      <c r="B304" s="70"/>
      <c r="C304" s="70"/>
      <c r="D304" s="70"/>
      <c r="E304" s="70"/>
      <c r="F304" s="70"/>
      <c r="G304" s="70"/>
      <c r="H304" s="70"/>
    </row>
    <row r="305" spans="1:8" ht="17.25" customHeight="1">
      <c r="A305" s="70"/>
      <c r="B305" s="70"/>
      <c r="C305" s="70"/>
      <c r="D305" s="70"/>
      <c r="E305" s="70"/>
      <c r="F305" s="70"/>
      <c r="G305" s="70"/>
      <c r="H305" s="70"/>
    </row>
    <row r="306" spans="1:8" ht="17.25" customHeight="1">
      <c r="A306" s="70"/>
      <c r="B306" s="70"/>
      <c r="C306" s="70"/>
      <c r="D306" s="70"/>
      <c r="E306" s="70"/>
      <c r="F306" s="70"/>
      <c r="G306" s="70"/>
      <c r="H306" s="70"/>
    </row>
    <row r="307" spans="1:8" ht="17.25" customHeight="1">
      <c r="A307" s="70"/>
      <c r="B307" s="70"/>
      <c r="C307" s="70"/>
      <c r="D307" s="70"/>
      <c r="E307" s="70"/>
      <c r="F307" s="70"/>
      <c r="G307" s="70"/>
      <c r="H307" s="70"/>
    </row>
    <row r="308" spans="1:8" ht="17.25" customHeight="1">
      <c r="A308" s="70"/>
      <c r="B308" s="70"/>
      <c r="C308" s="70"/>
      <c r="D308" s="70"/>
      <c r="E308" s="70"/>
      <c r="F308" s="70"/>
      <c r="G308" s="70"/>
      <c r="H308" s="70"/>
    </row>
    <row r="309" spans="1:8" ht="17.25" customHeight="1">
      <c r="A309" s="70"/>
      <c r="B309" s="70"/>
      <c r="C309" s="70"/>
      <c r="D309" s="70"/>
      <c r="E309" s="70"/>
      <c r="F309" s="70"/>
      <c r="G309" s="70"/>
      <c r="H309" s="70"/>
    </row>
    <row r="310" spans="1:8" ht="17.25" customHeight="1">
      <c r="A310" s="70"/>
      <c r="B310" s="70"/>
      <c r="C310" s="70"/>
      <c r="D310" s="70"/>
      <c r="E310" s="70"/>
      <c r="F310" s="70"/>
      <c r="G310" s="70"/>
      <c r="H310" s="70"/>
    </row>
    <row r="311" spans="1:8" ht="17.25" customHeight="1">
      <c r="A311" s="70"/>
      <c r="B311" s="70"/>
      <c r="C311" s="70"/>
      <c r="D311" s="70"/>
      <c r="E311" s="70"/>
      <c r="F311" s="70"/>
      <c r="G311" s="70"/>
      <c r="H311" s="70"/>
    </row>
    <row r="312" spans="1:8" ht="17.25" customHeight="1">
      <c r="A312" s="70"/>
      <c r="B312" s="70"/>
      <c r="C312" s="70"/>
      <c r="D312" s="70"/>
      <c r="E312" s="70"/>
      <c r="F312" s="70"/>
      <c r="G312" s="70"/>
      <c r="H312" s="70"/>
    </row>
    <row r="313" spans="1:8" ht="17.25" customHeight="1">
      <c r="A313" s="70"/>
      <c r="B313" s="70"/>
      <c r="C313" s="70"/>
      <c r="D313" s="70"/>
      <c r="E313" s="70"/>
      <c r="F313" s="70"/>
      <c r="G313" s="70"/>
      <c r="H313" s="70"/>
    </row>
    <row r="314" spans="1:8" ht="17.25" customHeight="1">
      <c r="A314" s="70"/>
      <c r="B314" s="70"/>
      <c r="C314" s="70"/>
      <c r="D314" s="70"/>
      <c r="E314" s="70"/>
      <c r="F314" s="70"/>
      <c r="G314" s="70"/>
      <c r="H314" s="70"/>
    </row>
    <row r="315" spans="1:8" ht="17.25" customHeight="1">
      <c r="A315" s="70"/>
      <c r="B315" s="70"/>
      <c r="C315" s="70"/>
      <c r="D315" s="70"/>
      <c r="E315" s="70"/>
      <c r="F315" s="70"/>
      <c r="G315" s="70"/>
      <c r="H315" s="70"/>
    </row>
    <row r="316" spans="1:8" ht="17.25" customHeight="1">
      <c r="A316" s="70"/>
      <c r="B316" s="70"/>
      <c r="C316" s="70"/>
      <c r="D316" s="70"/>
      <c r="E316" s="70"/>
      <c r="F316" s="70"/>
      <c r="G316" s="70"/>
      <c r="H316" s="70"/>
    </row>
    <row r="317" spans="1:8" ht="17.25" customHeight="1">
      <c r="A317" s="70"/>
      <c r="B317" s="70"/>
      <c r="C317" s="70"/>
      <c r="D317" s="70"/>
      <c r="E317" s="70"/>
      <c r="F317" s="70"/>
      <c r="G317" s="70"/>
      <c r="H317" s="70"/>
    </row>
    <row r="318" spans="1:8" ht="17.25" customHeight="1">
      <c r="A318" s="70"/>
      <c r="B318" s="70"/>
      <c r="C318" s="70"/>
      <c r="D318" s="70"/>
      <c r="E318" s="70"/>
      <c r="F318" s="70"/>
      <c r="G318" s="70"/>
      <c r="H318" s="70"/>
    </row>
    <row r="319" spans="1:8" ht="17.25" customHeight="1">
      <c r="A319" s="70"/>
      <c r="B319" s="70"/>
      <c r="C319" s="70"/>
      <c r="D319" s="70"/>
      <c r="E319" s="70"/>
      <c r="F319" s="70"/>
      <c r="G319" s="70"/>
      <c r="H319" s="70"/>
    </row>
    <row r="320" spans="1:8" ht="17.25" customHeight="1">
      <c r="A320" s="70"/>
      <c r="B320" s="70"/>
      <c r="C320" s="70"/>
      <c r="D320" s="70"/>
      <c r="E320" s="70"/>
      <c r="F320" s="70"/>
      <c r="G320" s="70"/>
      <c r="H320" s="70"/>
    </row>
    <row r="321" spans="1:8" ht="17.25" customHeight="1">
      <c r="A321" s="70"/>
      <c r="B321" s="70"/>
      <c r="C321" s="70"/>
      <c r="D321" s="70"/>
      <c r="E321" s="70"/>
      <c r="F321" s="70"/>
      <c r="G321" s="70"/>
      <c r="H321" s="70"/>
    </row>
    <row r="322" spans="1:8" ht="17.25" customHeight="1">
      <c r="A322" s="70"/>
      <c r="B322" s="70"/>
      <c r="C322" s="70"/>
      <c r="D322" s="70"/>
      <c r="E322" s="70"/>
      <c r="F322" s="70"/>
      <c r="G322" s="70"/>
      <c r="H322" s="70"/>
    </row>
    <row r="323" spans="1:8" ht="17.25" customHeight="1">
      <c r="A323" s="70"/>
      <c r="B323" s="70"/>
      <c r="C323" s="70"/>
      <c r="D323" s="70"/>
      <c r="E323" s="70"/>
      <c r="F323" s="70"/>
      <c r="G323" s="70"/>
      <c r="H323" s="70"/>
    </row>
    <row r="324" spans="1:8" ht="17.25" customHeight="1">
      <c r="A324" s="70"/>
      <c r="B324" s="70"/>
      <c r="C324" s="70"/>
      <c r="D324" s="70"/>
      <c r="E324" s="70"/>
      <c r="F324" s="70"/>
      <c r="G324" s="70"/>
      <c r="H324" s="70"/>
    </row>
    <row r="325" spans="1:8" ht="17.25" customHeight="1">
      <c r="A325" s="70"/>
      <c r="B325" s="70"/>
      <c r="C325" s="70"/>
      <c r="D325" s="70"/>
      <c r="E325" s="70"/>
      <c r="F325" s="70"/>
      <c r="G325" s="70"/>
      <c r="H325" s="70"/>
    </row>
    <row r="326" spans="1:8" ht="17.25" customHeight="1">
      <c r="A326" s="70"/>
      <c r="B326" s="70"/>
      <c r="C326" s="70"/>
      <c r="D326" s="70"/>
      <c r="E326" s="70"/>
      <c r="F326" s="70"/>
      <c r="G326" s="70"/>
      <c r="H326" s="70"/>
    </row>
    <row r="327" spans="1:8" ht="17.25" customHeight="1">
      <c r="A327" s="70"/>
      <c r="B327" s="70"/>
      <c r="C327" s="70"/>
      <c r="D327" s="70"/>
      <c r="E327" s="70"/>
      <c r="F327" s="70"/>
      <c r="G327" s="70"/>
      <c r="H327" s="70"/>
    </row>
    <row r="328" spans="1:8" ht="17.25" customHeight="1">
      <c r="A328" s="70"/>
      <c r="B328" s="70"/>
      <c r="C328" s="70"/>
      <c r="D328" s="70"/>
      <c r="E328" s="70"/>
      <c r="F328" s="70"/>
      <c r="G328" s="70"/>
      <c r="H328" s="70"/>
    </row>
    <row r="329" spans="1:8" ht="17.25" customHeight="1">
      <c r="A329" s="70"/>
      <c r="B329" s="70"/>
      <c r="C329" s="70"/>
      <c r="D329" s="70"/>
      <c r="E329" s="70"/>
      <c r="F329" s="70"/>
      <c r="G329" s="70"/>
      <c r="H329" s="70"/>
    </row>
    <row r="330" spans="1:8" ht="17.25" customHeight="1">
      <c r="A330" s="70"/>
      <c r="B330" s="70"/>
      <c r="C330" s="70"/>
      <c r="D330" s="70"/>
      <c r="E330" s="70"/>
      <c r="F330" s="70"/>
      <c r="G330" s="70"/>
      <c r="H330" s="70"/>
    </row>
    <row r="331" spans="1:8" ht="17.25" customHeight="1">
      <c r="A331" s="70"/>
      <c r="B331" s="70"/>
      <c r="C331" s="70"/>
      <c r="D331" s="70"/>
      <c r="E331" s="70"/>
      <c r="F331" s="70"/>
      <c r="G331" s="70"/>
      <c r="H331" s="70"/>
    </row>
    <row r="332" spans="1:8" ht="17.25" customHeight="1">
      <c r="A332" s="70"/>
      <c r="B332" s="70"/>
      <c r="C332" s="70"/>
      <c r="D332" s="70"/>
      <c r="E332" s="70"/>
      <c r="F332" s="70"/>
      <c r="G332" s="70"/>
      <c r="H332" s="70"/>
    </row>
    <row r="333" spans="1:8" ht="17.25" customHeight="1">
      <c r="A333" s="70"/>
      <c r="B333" s="70"/>
      <c r="C333" s="70"/>
      <c r="D333" s="70"/>
      <c r="E333" s="70"/>
      <c r="F333" s="70"/>
      <c r="G333" s="70"/>
      <c r="H333" s="70"/>
    </row>
    <row r="334" spans="1:8" ht="17.25" customHeight="1">
      <c r="A334" s="70"/>
      <c r="B334" s="70"/>
      <c r="C334" s="70"/>
      <c r="D334" s="70"/>
      <c r="E334" s="70"/>
      <c r="F334" s="70"/>
      <c r="G334" s="70"/>
      <c r="H334" s="70"/>
    </row>
    <row r="335" spans="1:8" ht="17.25" customHeight="1">
      <c r="A335" s="70"/>
      <c r="B335" s="70"/>
      <c r="C335" s="70"/>
      <c r="D335" s="70"/>
      <c r="E335" s="70"/>
      <c r="F335" s="70"/>
      <c r="G335" s="70"/>
      <c r="H335" s="70"/>
    </row>
    <row r="336" spans="1:8" ht="17.25" customHeight="1">
      <c r="A336" s="70"/>
      <c r="B336" s="70"/>
      <c r="C336" s="70"/>
      <c r="D336" s="70"/>
      <c r="E336" s="70"/>
      <c r="F336" s="70"/>
      <c r="G336" s="70"/>
      <c r="H336" s="70"/>
    </row>
    <row r="337" spans="1:8" ht="17.25" customHeight="1">
      <c r="A337" s="70"/>
      <c r="B337" s="70"/>
      <c r="C337" s="70"/>
      <c r="D337" s="70"/>
      <c r="E337" s="70"/>
      <c r="F337" s="70"/>
      <c r="G337" s="70"/>
      <c r="H337" s="70"/>
    </row>
    <row r="338" spans="1:8" ht="17.25" customHeight="1">
      <c r="A338" s="70"/>
      <c r="B338" s="70"/>
      <c r="C338" s="70"/>
      <c r="D338" s="70"/>
      <c r="E338" s="70"/>
      <c r="F338" s="70"/>
      <c r="G338" s="70"/>
      <c r="H338" s="70"/>
    </row>
    <row r="339" spans="1:8" ht="17.25" customHeight="1">
      <c r="A339" s="70"/>
      <c r="B339" s="70"/>
      <c r="C339" s="70"/>
      <c r="D339" s="70"/>
      <c r="E339" s="70"/>
      <c r="F339" s="70"/>
      <c r="G339" s="70"/>
      <c r="H339" s="70"/>
    </row>
    <row r="340" spans="1:8" ht="17.25" customHeight="1">
      <c r="A340" s="70"/>
      <c r="B340" s="70"/>
      <c r="C340" s="70"/>
      <c r="D340" s="70"/>
      <c r="E340" s="70"/>
      <c r="F340" s="70"/>
      <c r="G340" s="70"/>
      <c r="H340" s="70"/>
    </row>
    <row r="341" spans="1:8" ht="17.25" customHeight="1">
      <c r="A341" s="70"/>
      <c r="B341" s="70"/>
      <c r="C341" s="70"/>
      <c r="D341" s="70"/>
      <c r="E341" s="70"/>
      <c r="F341" s="70"/>
      <c r="G341" s="70"/>
      <c r="H341" s="70"/>
    </row>
    <row r="342" spans="1:8" ht="17.25" customHeight="1">
      <c r="A342" s="70"/>
      <c r="B342" s="70"/>
      <c r="C342" s="70"/>
      <c r="D342" s="70"/>
      <c r="E342" s="70"/>
      <c r="F342" s="70"/>
      <c r="G342" s="70"/>
      <c r="H342" s="70"/>
    </row>
    <row r="343" spans="1:8" ht="17.25" customHeight="1">
      <c r="A343" s="70"/>
      <c r="B343" s="70"/>
      <c r="C343" s="70"/>
      <c r="D343" s="70"/>
      <c r="E343" s="70"/>
      <c r="F343" s="70"/>
      <c r="G343" s="70"/>
      <c r="H343" s="70"/>
    </row>
    <row r="344" spans="1:8" ht="17.25" customHeight="1">
      <c r="A344" s="70"/>
      <c r="B344" s="70"/>
      <c r="C344" s="70"/>
      <c r="D344" s="70"/>
      <c r="E344" s="70"/>
      <c r="F344" s="70"/>
      <c r="G344" s="70"/>
      <c r="H344" s="70"/>
    </row>
    <row r="345" spans="1:8" ht="17.25" customHeight="1">
      <c r="A345" s="70"/>
      <c r="B345" s="70"/>
      <c r="C345" s="70"/>
      <c r="D345" s="70"/>
      <c r="E345" s="70"/>
      <c r="F345" s="70"/>
      <c r="G345" s="70"/>
      <c r="H345" s="70"/>
    </row>
    <row r="346" spans="1:8" ht="17.25" customHeight="1">
      <c r="A346" s="70"/>
      <c r="B346" s="70"/>
      <c r="C346" s="70"/>
      <c r="D346" s="70"/>
      <c r="E346" s="70"/>
      <c r="F346" s="70"/>
      <c r="G346" s="70"/>
      <c r="H346" s="70"/>
    </row>
    <row r="347" spans="1:8" ht="17.25" customHeight="1">
      <c r="A347" s="70"/>
      <c r="B347" s="70"/>
      <c r="C347" s="70"/>
      <c r="D347" s="70"/>
      <c r="E347" s="70"/>
      <c r="F347" s="70"/>
      <c r="G347" s="70"/>
      <c r="H347" s="70"/>
    </row>
    <row r="348" spans="1:8" ht="17.25" customHeight="1">
      <c r="A348" s="70"/>
      <c r="B348" s="70"/>
      <c r="C348" s="70"/>
      <c r="D348" s="70"/>
      <c r="E348" s="70"/>
      <c r="F348" s="70"/>
      <c r="G348" s="70"/>
      <c r="H348" s="70"/>
    </row>
    <row r="349" spans="1:8" ht="17.25" customHeight="1">
      <c r="A349" s="70"/>
      <c r="B349" s="70"/>
      <c r="C349" s="70"/>
      <c r="D349" s="70"/>
      <c r="E349" s="70"/>
      <c r="F349" s="70"/>
      <c r="G349" s="70"/>
      <c r="H349" s="70"/>
    </row>
    <row r="350" spans="1:8" ht="17.25" customHeight="1">
      <c r="A350" s="70"/>
      <c r="B350" s="70"/>
      <c r="C350" s="70"/>
      <c r="D350" s="70"/>
      <c r="E350" s="70"/>
      <c r="F350" s="70"/>
      <c r="G350" s="70"/>
      <c r="H350" s="70"/>
    </row>
    <row r="351" spans="1:8" ht="17.25" customHeight="1">
      <c r="A351" s="70"/>
      <c r="B351" s="70"/>
      <c r="C351" s="70"/>
      <c r="D351" s="70"/>
      <c r="E351" s="70"/>
      <c r="F351" s="70"/>
      <c r="G351" s="70"/>
      <c r="H351" s="70"/>
    </row>
    <row r="352" spans="1:8" ht="17.25" customHeight="1">
      <c r="A352" s="70"/>
      <c r="B352" s="70"/>
      <c r="C352" s="70"/>
      <c r="D352" s="70"/>
      <c r="E352" s="70"/>
      <c r="F352" s="70"/>
      <c r="G352" s="70"/>
      <c r="H352" s="70"/>
    </row>
    <row r="353" spans="1:8" ht="17.25" customHeight="1">
      <c r="A353" s="70"/>
      <c r="B353" s="70"/>
      <c r="C353" s="70"/>
      <c r="D353" s="70"/>
      <c r="E353" s="70"/>
      <c r="F353" s="70"/>
      <c r="G353" s="70"/>
      <c r="H353" s="70"/>
    </row>
    <row r="354" spans="1:8" ht="17.25" customHeight="1">
      <c r="A354" s="70"/>
      <c r="B354" s="70"/>
      <c r="C354" s="70"/>
      <c r="D354" s="70"/>
      <c r="E354" s="70"/>
      <c r="F354" s="70"/>
      <c r="G354" s="70"/>
      <c r="H354" s="70"/>
    </row>
    <row r="355" spans="1:8" ht="17.25" customHeight="1">
      <c r="A355" s="70"/>
      <c r="B355" s="70"/>
      <c r="C355" s="70"/>
      <c r="D355" s="70"/>
      <c r="E355" s="70"/>
      <c r="F355" s="70"/>
      <c r="G355" s="70"/>
      <c r="H355" s="70"/>
    </row>
    <row r="356" spans="1:8" ht="17.25" customHeight="1">
      <c r="A356" s="70"/>
      <c r="B356" s="70"/>
      <c r="C356" s="70"/>
      <c r="D356" s="70"/>
      <c r="E356" s="70"/>
      <c r="F356" s="70"/>
      <c r="G356" s="70"/>
      <c r="H356" s="70"/>
    </row>
    <row r="357" spans="1:8" ht="17.25" customHeight="1">
      <c r="A357" s="70"/>
      <c r="B357" s="70"/>
      <c r="C357" s="70"/>
      <c r="D357" s="70"/>
      <c r="E357" s="70"/>
      <c r="F357" s="70"/>
      <c r="G357" s="70"/>
      <c r="H357" s="70"/>
    </row>
    <row r="358" spans="1:8" ht="17.25" customHeight="1">
      <c r="A358" s="70"/>
      <c r="B358" s="70"/>
      <c r="C358" s="70"/>
      <c r="D358" s="70"/>
      <c r="E358" s="70"/>
      <c r="F358" s="70"/>
      <c r="G358" s="70"/>
      <c r="H358" s="70"/>
    </row>
    <row r="359" spans="1:8" ht="17.25" customHeight="1">
      <c r="A359" s="70"/>
      <c r="B359" s="70"/>
      <c r="C359" s="70"/>
      <c r="D359" s="70"/>
      <c r="E359" s="70"/>
      <c r="F359" s="70"/>
      <c r="G359" s="70"/>
      <c r="H359" s="70"/>
    </row>
    <row r="360" spans="1:8" ht="17.25" customHeight="1">
      <c r="A360" s="70"/>
      <c r="B360" s="70"/>
      <c r="C360" s="70"/>
      <c r="D360" s="70"/>
      <c r="E360" s="70"/>
      <c r="F360" s="70"/>
      <c r="G360" s="70"/>
      <c r="H360" s="70"/>
    </row>
    <row r="361" spans="1:8" ht="17.25" customHeight="1">
      <c r="A361" s="70"/>
      <c r="B361" s="70"/>
      <c r="C361" s="70"/>
      <c r="D361" s="70"/>
      <c r="E361" s="70"/>
      <c r="F361" s="70"/>
      <c r="G361" s="70"/>
      <c r="H361" s="70"/>
    </row>
    <row r="362" spans="1:8" ht="17.25" customHeight="1">
      <c r="A362" s="70"/>
      <c r="B362" s="70"/>
      <c r="C362" s="70"/>
      <c r="D362" s="70"/>
      <c r="E362" s="70"/>
      <c r="F362" s="70"/>
      <c r="G362" s="70"/>
      <c r="H362" s="70"/>
    </row>
    <row r="363" spans="1:8" ht="17.25" customHeight="1">
      <c r="A363" s="70"/>
      <c r="B363" s="70"/>
      <c r="C363" s="70"/>
      <c r="D363" s="70"/>
      <c r="E363" s="70"/>
      <c r="F363" s="70"/>
      <c r="G363" s="70"/>
      <c r="H363" s="70"/>
    </row>
    <row r="364" spans="1:8" ht="17.25" customHeight="1">
      <c r="A364" s="70"/>
      <c r="B364" s="70"/>
      <c r="C364" s="70"/>
      <c r="D364" s="70"/>
      <c r="E364" s="70"/>
      <c r="F364" s="70"/>
      <c r="G364" s="70"/>
      <c r="H364" s="70"/>
    </row>
    <row r="365" spans="1:8" ht="17.25" customHeight="1">
      <c r="A365" s="70"/>
      <c r="B365" s="70"/>
      <c r="C365" s="70"/>
      <c r="D365" s="70"/>
      <c r="E365" s="70"/>
      <c r="F365" s="70"/>
      <c r="G365" s="70"/>
      <c r="H365" s="70"/>
    </row>
    <row r="366" spans="1:8" ht="17.25" customHeight="1">
      <c r="A366" s="70"/>
      <c r="B366" s="70"/>
      <c r="C366" s="70"/>
      <c r="D366" s="70"/>
      <c r="E366" s="70"/>
      <c r="F366" s="70"/>
      <c r="G366" s="70"/>
      <c r="H366" s="70"/>
    </row>
    <row r="367" spans="1:8" ht="17.25" customHeight="1">
      <c r="A367" s="70"/>
      <c r="B367" s="70"/>
      <c r="C367" s="70"/>
      <c r="D367" s="70"/>
      <c r="E367" s="70"/>
      <c r="F367" s="70"/>
      <c r="G367" s="70"/>
      <c r="H367" s="70"/>
    </row>
    <row r="368" spans="1:8" ht="17.25" customHeight="1">
      <c r="A368" s="70"/>
      <c r="B368" s="70"/>
      <c r="C368" s="70"/>
      <c r="D368" s="70"/>
      <c r="E368" s="70"/>
      <c r="F368" s="70"/>
      <c r="G368" s="70"/>
      <c r="H368" s="70"/>
    </row>
    <row r="369" spans="1:8" ht="17.25" customHeight="1">
      <c r="A369" s="70"/>
      <c r="B369" s="70"/>
      <c r="C369" s="70"/>
      <c r="D369" s="70"/>
      <c r="E369" s="70"/>
      <c r="F369" s="70"/>
      <c r="G369" s="70"/>
      <c r="H369" s="70"/>
    </row>
    <row r="370" spans="1:8" ht="17.25" customHeight="1">
      <c r="A370" s="70"/>
      <c r="B370" s="70"/>
      <c r="C370" s="70"/>
      <c r="D370" s="70"/>
      <c r="E370" s="70"/>
      <c r="F370" s="70"/>
      <c r="G370" s="70"/>
      <c r="H370" s="70"/>
    </row>
    <row r="371" spans="1:8" ht="17.25" customHeight="1">
      <c r="A371" s="70"/>
      <c r="B371" s="70"/>
      <c r="C371" s="70"/>
      <c r="D371" s="70"/>
      <c r="E371" s="70"/>
      <c r="F371" s="70"/>
      <c r="G371" s="70"/>
      <c r="H371" s="70"/>
    </row>
    <row r="372" spans="1:8" ht="17.25" customHeight="1">
      <c r="A372" s="70"/>
      <c r="B372" s="70"/>
      <c r="C372" s="70"/>
      <c r="D372" s="70"/>
      <c r="E372" s="70"/>
      <c r="F372" s="70"/>
      <c r="G372" s="70"/>
      <c r="H372" s="70"/>
    </row>
    <row r="373" spans="1:8" ht="17.25" customHeight="1">
      <c r="A373" s="70"/>
      <c r="B373" s="70"/>
      <c r="C373" s="70"/>
      <c r="D373" s="70"/>
      <c r="E373" s="70"/>
      <c r="F373" s="70"/>
      <c r="G373" s="70"/>
      <c r="H373" s="70"/>
    </row>
    <row r="374" spans="1:8" ht="17.25" customHeight="1">
      <c r="A374" s="70"/>
      <c r="B374" s="70"/>
      <c r="C374" s="70"/>
      <c r="D374" s="70"/>
      <c r="E374" s="70"/>
      <c r="F374" s="70"/>
      <c r="G374" s="70"/>
      <c r="H374" s="70"/>
    </row>
    <row r="375" spans="1:8" ht="17.25" customHeight="1">
      <c r="A375" s="70"/>
      <c r="B375" s="70"/>
      <c r="C375" s="70"/>
      <c r="D375" s="70"/>
      <c r="E375" s="70"/>
      <c r="F375" s="70"/>
      <c r="G375" s="70"/>
      <c r="H375" s="70"/>
    </row>
    <row r="376" spans="1:8" ht="17.25" customHeight="1">
      <c r="A376" s="70"/>
      <c r="B376" s="70"/>
      <c r="C376" s="70"/>
      <c r="D376" s="70"/>
      <c r="E376" s="70"/>
      <c r="F376" s="70"/>
      <c r="G376" s="70"/>
      <c r="H376" s="70"/>
    </row>
    <row r="377" spans="1:8" ht="17.25" customHeight="1">
      <c r="A377" s="70"/>
      <c r="B377" s="70"/>
      <c r="C377" s="70"/>
      <c r="D377" s="70"/>
      <c r="E377" s="70"/>
      <c r="F377" s="70"/>
      <c r="G377" s="70"/>
      <c r="H377" s="70"/>
    </row>
    <row r="378" spans="1:8" ht="17.25" customHeight="1">
      <c r="A378" s="70"/>
      <c r="B378" s="70"/>
      <c r="C378" s="70"/>
      <c r="D378" s="70"/>
      <c r="E378" s="70"/>
      <c r="F378" s="70"/>
      <c r="G378" s="70"/>
      <c r="H378" s="70"/>
    </row>
    <row r="379" spans="1:8" ht="17.25" customHeight="1">
      <c r="A379" s="70"/>
      <c r="B379" s="70"/>
      <c r="C379" s="70"/>
      <c r="D379" s="70"/>
      <c r="E379" s="70"/>
      <c r="F379" s="70"/>
      <c r="G379" s="70"/>
      <c r="H379" s="70"/>
    </row>
    <row r="380" spans="1:8" ht="17.25" customHeight="1">
      <c r="A380" s="70"/>
      <c r="B380" s="70"/>
      <c r="C380" s="70"/>
      <c r="D380" s="70"/>
      <c r="E380" s="70"/>
      <c r="F380" s="70"/>
      <c r="G380" s="70"/>
      <c r="H380" s="70"/>
    </row>
    <row r="381" spans="1:8" ht="17.25" customHeight="1">
      <c r="A381" s="70"/>
      <c r="B381" s="70"/>
      <c r="C381" s="70"/>
      <c r="D381" s="70"/>
      <c r="E381" s="70"/>
      <c r="F381" s="70"/>
      <c r="G381" s="70"/>
      <c r="H381" s="70"/>
    </row>
    <row r="382" spans="1:8" ht="17.25" customHeight="1">
      <c r="A382" s="70"/>
      <c r="B382" s="70"/>
      <c r="C382" s="70"/>
      <c r="D382" s="70"/>
      <c r="E382" s="70"/>
      <c r="F382" s="70"/>
      <c r="G382" s="70"/>
      <c r="H382" s="70"/>
    </row>
  </sheetData>
  <mergeCells count="8">
    <mergeCell ref="A14:B14"/>
    <mergeCell ref="A32:A35"/>
    <mergeCell ref="A55:H55"/>
    <mergeCell ref="A56:H56"/>
    <mergeCell ref="A57:H57"/>
    <mergeCell ref="A51:H52"/>
    <mergeCell ref="A54:H54"/>
    <mergeCell ref="A26:J26"/>
  </mergeCells>
  <printOptions horizontalCentered="1"/>
  <pageMargins left="0.23622047244094491" right="0.31496062992125984" top="0.74803149606299213" bottom="0.74803149606299213" header="0.31496062992125984" footer="0.31496062992125984"/>
  <pageSetup paperSize="9" scale="59" orientation="portrait" r:id="rId1"/>
  <ignoredErrors>
    <ignoredError sqref="I58:J58" formulaRange="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3">
    <tabColor rgb="FF00B050"/>
    <pageSetUpPr fitToPage="1"/>
  </sheetPr>
  <dimension ref="A1:H25"/>
  <sheetViews>
    <sheetView showGridLines="0" zoomScaleNormal="100" zoomScaleSheetLayoutView="100" workbookViewId="0">
      <selection activeCell="B14" sqref="B14:F14"/>
    </sheetView>
  </sheetViews>
  <sheetFormatPr defaultColWidth="9.1796875" defaultRowHeight="17.25" customHeight="1"/>
  <cols>
    <col min="1" max="1" width="42.453125" style="12" customWidth="1"/>
    <col min="2" max="3" width="12.7265625" style="12" customWidth="1"/>
    <col min="4" max="4" width="12.7265625" style="28" customWidth="1"/>
    <col min="5" max="6" width="12.7265625" style="12" customWidth="1"/>
    <col min="7" max="7" width="2.7265625" style="12" customWidth="1"/>
    <col min="8" max="16384" width="9.1796875" style="12"/>
  </cols>
  <sheetData>
    <row r="1" spans="1:8" s="61" customFormat="1" ht="21.5">
      <c r="A1" s="307" t="s">
        <v>534</v>
      </c>
      <c r="D1" s="62"/>
      <c r="G1" s="66"/>
      <c r="H1" s="66"/>
    </row>
    <row r="2" spans="1:8" s="61" customFormat="1" ht="17.25" customHeight="1">
      <c r="A2" s="57"/>
      <c r="B2" s="60"/>
      <c r="G2" s="66"/>
      <c r="H2" s="66"/>
    </row>
    <row r="3" spans="1:8" ht="16.899999999999999" customHeight="1">
      <c r="A3" s="88"/>
      <c r="B3" s="88"/>
      <c r="C3" s="88"/>
      <c r="D3" s="88"/>
      <c r="E3" s="296" t="s">
        <v>10</v>
      </c>
      <c r="F3" s="97" t="s">
        <v>10</v>
      </c>
      <c r="G3" s="16"/>
      <c r="H3" s="16"/>
    </row>
    <row r="4" spans="1:8" ht="17.25" customHeight="1">
      <c r="A4" s="902" t="s">
        <v>69</v>
      </c>
      <c r="B4" s="902"/>
      <c r="C4" s="902"/>
      <c r="D4" s="902"/>
      <c r="E4" s="365">
        <v>2021</v>
      </c>
      <c r="F4" s="413">
        <v>2020</v>
      </c>
      <c r="G4" s="16"/>
      <c r="H4" s="16"/>
    </row>
    <row r="5" spans="1:8" ht="15" customHeight="1">
      <c r="A5" s="877" t="s">
        <v>70</v>
      </c>
      <c r="B5" s="877"/>
      <c r="C5" s="877"/>
      <c r="D5" s="877"/>
      <c r="E5" s="641">
        <v>480</v>
      </c>
      <c r="F5" s="277">
        <v>547</v>
      </c>
      <c r="G5" s="16"/>
      <c r="H5" s="837"/>
    </row>
    <row r="6" spans="1:8" ht="15" customHeight="1">
      <c r="A6" s="874" t="s">
        <v>71</v>
      </c>
      <c r="B6" s="874"/>
      <c r="C6" s="874"/>
      <c r="D6" s="874"/>
      <c r="E6" s="646">
        <v>611</v>
      </c>
      <c r="F6" s="361">
        <v>583</v>
      </c>
      <c r="G6" s="16"/>
      <c r="H6" s="16"/>
    </row>
    <row r="7" spans="1:8" ht="15" customHeight="1">
      <c r="A7" s="876" t="s">
        <v>72</v>
      </c>
      <c r="B7" s="876"/>
      <c r="C7" s="876"/>
      <c r="D7" s="876"/>
      <c r="E7" s="646">
        <f>E5+E6</f>
        <v>1091</v>
      </c>
      <c r="F7" s="386">
        <f>F5+F6</f>
        <v>1130</v>
      </c>
      <c r="G7" s="16"/>
      <c r="H7" s="16"/>
    </row>
    <row r="8" spans="1:8" ht="17.25" customHeight="1">
      <c r="A8" s="88"/>
      <c r="B8" s="88"/>
      <c r="C8" s="88"/>
      <c r="D8" s="88"/>
      <c r="E8" s="88"/>
      <c r="F8" s="88"/>
      <c r="G8" s="16"/>
      <c r="H8" s="16"/>
    </row>
    <row r="9" spans="1:8" ht="14.15" customHeight="1">
      <c r="A9" s="88"/>
      <c r="B9" s="296" t="s">
        <v>10</v>
      </c>
      <c r="C9" s="296" t="s">
        <v>10</v>
      </c>
      <c r="D9" s="296" t="s">
        <v>10</v>
      </c>
      <c r="E9" s="296" t="s">
        <v>10</v>
      </c>
      <c r="F9" s="296" t="s">
        <v>10</v>
      </c>
      <c r="G9" s="16"/>
      <c r="H9" s="16"/>
    </row>
    <row r="10" spans="1:8" ht="14.15" customHeight="1">
      <c r="A10" s="88"/>
      <c r="B10" s="296"/>
      <c r="C10" s="296"/>
      <c r="D10" s="299" t="s">
        <v>430</v>
      </c>
      <c r="E10" s="296"/>
      <c r="F10" s="296"/>
      <c r="G10" s="16"/>
      <c r="H10" s="16"/>
    </row>
    <row r="11" spans="1:8" ht="17.5" customHeight="1">
      <c r="A11" s="470" t="s">
        <v>853</v>
      </c>
      <c r="B11" s="365" t="s">
        <v>73</v>
      </c>
      <c r="C11" s="365" t="s">
        <v>74</v>
      </c>
      <c r="D11" s="451" t="s">
        <v>239</v>
      </c>
      <c r="E11" s="365" t="s">
        <v>37</v>
      </c>
      <c r="F11" s="365" t="s">
        <v>38</v>
      </c>
      <c r="G11" s="16"/>
      <c r="H11" s="16"/>
    </row>
    <row r="12" spans="1:8" ht="15" customHeight="1">
      <c r="A12" s="141">
        <v>44197</v>
      </c>
      <c r="B12" s="641">
        <v>264</v>
      </c>
      <c r="C12" s="641">
        <v>227</v>
      </c>
      <c r="D12" s="641">
        <v>74</v>
      </c>
      <c r="E12" s="641">
        <v>565</v>
      </c>
      <c r="F12" s="641">
        <f>SUM(B12:E12)</f>
        <v>1130</v>
      </c>
      <c r="G12" s="16"/>
      <c r="H12" s="16"/>
    </row>
    <row r="13" spans="1:8" s="70" customFormat="1" ht="15" customHeight="1">
      <c r="A13" s="141" t="s">
        <v>578</v>
      </c>
      <c r="B13" s="641">
        <v>0</v>
      </c>
      <c r="C13" s="641">
        <v>7</v>
      </c>
      <c r="D13" s="641">
        <v>0</v>
      </c>
      <c r="E13" s="641">
        <v>2</v>
      </c>
      <c r="F13" s="641">
        <f>SUM(B13:E13)</f>
        <v>9</v>
      </c>
      <c r="G13" s="16"/>
      <c r="H13" s="16"/>
    </row>
    <row r="14" spans="1:8" ht="15" customHeight="1">
      <c r="A14" s="139" t="s">
        <v>331</v>
      </c>
      <c r="B14" s="647"/>
      <c r="C14" s="647"/>
      <c r="D14" s="647"/>
      <c r="E14" s="647"/>
      <c r="F14" s="649"/>
      <c r="G14" s="16"/>
      <c r="H14" s="16"/>
    </row>
    <row r="15" spans="1:8" ht="15" customHeight="1">
      <c r="A15" s="139" t="s">
        <v>625</v>
      </c>
      <c r="B15" s="641">
        <v>153</v>
      </c>
      <c r="C15" s="641">
        <v>55</v>
      </c>
      <c r="D15" s="641">
        <v>10</v>
      </c>
      <c r="E15" s="641">
        <v>126</v>
      </c>
      <c r="F15" s="641">
        <f>SUM(B15:E15)</f>
        <v>344</v>
      </c>
      <c r="G15" s="16"/>
      <c r="H15" s="16"/>
    </row>
    <row r="16" spans="1:8" ht="15" customHeight="1">
      <c r="A16" s="139" t="s">
        <v>626</v>
      </c>
      <c r="B16" s="641">
        <v>-78</v>
      </c>
      <c r="C16" s="641">
        <v>-9</v>
      </c>
      <c r="D16" s="641">
        <v>-26</v>
      </c>
      <c r="E16" s="641">
        <v>-67</v>
      </c>
      <c r="F16" s="641">
        <f>SUM(B16:E16)</f>
        <v>-180</v>
      </c>
      <c r="G16" s="16"/>
      <c r="H16" s="16"/>
    </row>
    <row r="17" spans="1:8" ht="15" customHeight="1">
      <c r="A17" s="139" t="s">
        <v>75</v>
      </c>
      <c r="B17" s="641">
        <v>-118</v>
      </c>
      <c r="C17" s="641">
        <v>-60</v>
      </c>
      <c r="D17" s="641">
        <v>-2</v>
      </c>
      <c r="E17" s="641">
        <v>-58</v>
      </c>
      <c r="F17" s="641">
        <f>SUM(B17:E17)</f>
        <v>-238</v>
      </c>
      <c r="G17" s="16"/>
      <c r="H17" s="16"/>
    </row>
    <row r="18" spans="1:8" s="70" customFormat="1" ht="15" customHeight="1">
      <c r="A18" s="766" t="s">
        <v>167</v>
      </c>
      <c r="B18" s="646">
        <v>6</v>
      </c>
      <c r="C18" s="646">
        <v>3</v>
      </c>
      <c r="D18" s="646">
        <v>1</v>
      </c>
      <c r="E18" s="646">
        <v>16</v>
      </c>
      <c r="F18" s="646">
        <f>SUM(B18:E18)</f>
        <v>26</v>
      </c>
      <c r="G18" s="16"/>
      <c r="H18" s="16"/>
    </row>
    <row r="19" spans="1:8" ht="15" customHeight="1">
      <c r="A19" s="511">
        <v>44561</v>
      </c>
      <c r="B19" s="646">
        <f>SUM(B12:B18)</f>
        <v>227</v>
      </c>
      <c r="C19" s="646">
        <f>SUM(C12:C18)</f>
        <v>223</v>
      </c>
      <c r="D19" s="646">
        <f>SUM(D12:D18)</f>
        <v>57</v>
      </c>
      <c r="E19" s="646">
        <f>SUM(E12:E18)</f>
        <v>584</v>
      </c>
      <c r="F19" s="646">
        <f>SUM(F12:F18)</f>
        <v>1091</v>
      </c>
      <c r="G19" s="16"/>
      <c r="H19" s="16"/>
    </row>
    <row r="20" spans="1:8" s="70" customFormat="1" ht="6" customHeight="1">
      <c r="A20" s="552"/>
      <c r="B20" s="310"/>
      <c r="C20" s="310"/>
      <c r="D20" s="310"/>
      <c r="E20" s="310"/>
      <c r="F20" s="310"/>
      <c r="G20" s="16"/>
      <c r="H20" s="16"/>
    </row>
    <row r="21" spans="1:8" ht="17.25" customHeight="1">
      <c r="A21" s="799"/>
      <c r="B21" s="16"/>
      <c r="C21" s="16"/>
      <c r="D21" s="16"/>
      <c r="E21" s="16"/>
      <c r="F21" s="16"/>
      <c r="G21" s="16"/>
    </row>
    <row r="22" spans="1:8" ht="17.25" customHeight="1">
      <c r="A22" s="799"/>
      <c r="B22" s="16"/>
      <c r="C22" s="16"/>
      <c r="D22" s="16"/>
      <c r="E22" s="16"/>
      <c r="F22" s="16"/>
      <c r="G22" s="16"/>
    </row>
    <row r="23" spans="1:8" ht="17.25" customHeight="1">
      <c r="A23" s="799"/>
      <c r="B23" s="16"/>
      <c r="C23" s="16"/>
      <c r="D23" s="16"/>
      <c r="E23" s="16"/>
      <c r="F23" s="16"/>
      <c r="G23" s="16"/>
    </row>
    <row r="24" spans="1:8" ht="17.25" customHeight="1">
      <c r="A24" s="799"/>
      <c r="B24" s="16"/>
      <c r="C24" s="16"/>
      <c r="D24" s="16"/>
      <c r="E24" s="16"/>
      <c r="F24" s="16"/>
      <c r="G24" s="16"/>
    </row>
    <row r="25" spans="1:8" ht="17.25" customHeight="1">
      <c r="A25" s="16"/>
      <c r="B25" s="16"/>
      <c r="C25" s="16"/>
      <c r="E25" s="16"/>
      <c r="F25" s="16"/>
      <c r="G25" s="16"/>
    </row>
  </sheetData>
  <mergeCells count="4">
    <mergeCell ref="A4:D4"/>
    <mergeCell ref="A5:D5"/>
    <mergeCell ref="A6:D6"/>
    <mergeCell ref="A7:D7"/>
  </mergeCells>
  <phoneticPr fontId="6" type="noConversion"/>
  <printOptions horizontalCentered="1"/>
  <pageMargins left="0.25" right="0.25" top="0.75" bottom="0.75" header="0.3" footer="0.3"/>
  <pageSetup paperSize="9" scale="93" fitToHeight="0" orientation="portrait" r:id="rId1"/>
  <ignoredErrors>
    <ignoredError sqref="F12"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00B050"/>
    <pageSetUpPr fitToPage="1"/>
  </sheetPr>
  <dimension ref="A1:M245"/>
  <sheetViews>
    <sheetView showGridLines="0" topLeftCell="A44" zoomScaleNormal="100" zoomScaleSheetLayoutView="100" workbookViewId="0">
      <selection activeCell="A55" sqref="A55"/>
    </sheetView>
  </sheetViews>
  <sheetFormatPr defaultColWidth="9.1796875" defaultRowHeight="14"/>
  <cols>
    <col min="1" max="1" width="69.81640625" style="12" customWidth="1"/>
    <col min="2" max="2" width="9.453125" style="12" customWidth="1"/>
    <col min="3" max="3" width="15.81640625" style="29" customWidth="1"/>
    <col min="4" max="5" width="15.81640625" style="22" customWidth="1"/>
    <col min="6" max="6" width="1.54296875" style="12" customWidth="1"/>
    <col min="7" max="16384" width="9.1796875" style="12"/>
  </cols>
  <sheetData>
    <row r="1" spans="1:13" s="61" customFormat="1" ht="21.5">
      <c r="A1" s="307" t="s">
        <v>763</v>
      </c>
      <c r="C1" s="71"/>
      <c r="D1" s="63"/>
      <c r="E1" s="63"/>
    </row>
    <row r="2" spans="1:13" s="61" customFormat="1" ht="10.9" customHeight="1">
      <c r="A2" s="9"/>
      <c r="C2" s="71"/>
      <c r="D2" s="63"/>
      <c r="E2" s="63"/>
    </row>
    <row r="3" spans="1:13" s="61" customFormat="1" ht="14.5" customHeight="1">
      <c r="A3" s="26"/>
      <c r="B3" s="58"/>
      <c r="C3" s="72"/>
      <c r="D3" s="79"/>
      <c r="E3" s="59"/>
    </row>
    <row r="4" spans="1:13" ht="14.15" customHeight="1">
      <c r="A4" s="115"/>
      <c r="B4" s="115"/>
      <c r="F4" s="70"/>
      <c r="I4" s="35"/>
      <c r="J4" s="36"/>
      <c r="K4" s="36"/>
      <c r="L4" s="37"/>
      <c r="M4" s="38"/>
    </row>
    <row r="5" spans="1:13" s="70" customFormat="1" ht="13.5" customHeight="1">
      <c r="A5" s="304"/>
      <c r="B5" s="304"/>
      <c r="C5" s="296" t="s">
        <v>10</v>
      </c>
      <c r="D5" s="296" t="s">
        <v>10</v>
      </c>
      <c r="E5" s="296" t="s">
        <v>10</v>
      </c>
      <c r="I5" s="35"/>
      <c r="J5" s="36"/>
      <c r="K5" s="36"/>
      <c r="L5" s="37"/>
      <c r="M5" s="38"/>
    </row>
    <row r="6" spans="1:13" ht="14.5" customHeight="1">
      <c r="A6" s="364"/>
      <c r="B6" s="364"/>
      <c r="C6" s="296">
        <v>2021</v>
      </c>
      <c r="D6" s="296">
        <v>2020</v>
      </c>
      <c r="E6" s="296">
        <v>2019</v>
      </c>
      <c r="F6" s="70"/>
      <c r="I6" s="35"/>
      <c r="J6" s="36"/>
      <c r="K6" s="36"/>
      <c r="L6" s="37"/>
      <c r="M6" s="38"/>
    </row>
    <row r="7" spans="1:13" ht="15" customHeight="1">
      <c r="A7" s="115" t="s">
        <v>22</v>
      </c>
      <c r="B7" s="115"/>
      <c r="C7" s="652">
        <v>52444</v>
      </c>
      <c r="D7" s="651">
        <v>50724</v>
      </c>
      <c r="E7" s="651">
        <v>51980</v>
      </c>
      <c r="F7" s="659"/>
      <c r="H7" s="832"/>
      <c r="I7" s="35"/>
      <c r="J7" s="36"/>
      <c r="K7" s="36"/>
      <c r="L7" s="37"/>
      <c r="M7" s="38"/>
    </row>
    <row r="8" spans="1:13" ht="15" customHeight="1">
      <c r="A8" s="115" t="s">
        <v>283</v>
      </c>
      <c r="B8" s="115"/>
      <c r="C8" s="647">
        <v>-30259</v>
      </c>
      <c r="D8" s="171">
        <v>-28684</v>
      </c>
      <c r="E8" s="171">
        <v>-29102.374611200037</v>
      </c>
      <c r="F8" s="16"/>
      <c r="I8" s="35"/>
      <c r="J8" s="36"/>
      <c r="K8" s="36"/>
      <c r="L8" s="37"/>
      <c r="M8" s="39"/>
    </row>
    <row r="9" spans="1:13" ht="15" customHeight="1">
      <c r="A9" s="115" t="s">
        <v>103</v>
      </c>
      <c r="B9" s="126"/>
      <c r="C9" s="660"/>
      <c r="D9" s="387"/>
      <c r="E9" s="387"/>
      <c r="F9" s="70"/>
      <c r="I9" s="35"/>
      <c r="J9" s="36"/>
      <c r="K9" s="36"/>
      <c r="L9" s="37"/>
      <c r="M9" s="38"/>
    </row>
    <row r="10" spans="1:13" ht="15" customHeight="1">
      <c r="A10" s="115" t="s">
        <v>603</v>
      </c>
      <c r="B10" s="115"/>
      <c r="C10" s="647">
        <v>-3313</v>
      </c>
      <c r="D10" s="171">
        <v>-3104</v>
      </c>
      <c r="E10" s="171">
        <v>-3089.0726358173097</v>
      </c>
      <c r="F10" s="70"/>
      <c r="I10" s="35"/>
      <c r="J10" s="36"/>
      <c r="K10" s="36"/>
      <c r="L10" s="37"/>
      <c r="M10" s="39"/>
    </row>
    <row r="11" spans="1:13" s="70" customFormat="1" ht="15" customHeight="1">
      <c r="A11" s="368" t="s">
        <v>604</v>
      </c>
      <c r="B11" s="368"/>
      <c r="C11" s="647">
        <v>-3678</v>
      </c>
      <c r="D11" s="171">
        <v>-3696</v>
      </c>
      <c r="E11" s="171">
        <v>-3701.1624494945404</v>
      </c>
      <c r="I11" s="35"/>
      <c r="J11" s="36"/>
      <c r="K11" s="36"/>
      <c r="L11" s="37"/>
      <c r="M11" s="39"/>
    </row>
    <row r="12" spans="1:13" s="70" customFormat="1" ht="15" customHeight="1">
      <c r="A12" s="368" t="s">
        <v>605</v>
      </c>
      <c r="B12" s="368"/>
      <c r="C12" s="647">
        <v>-21799</v>
      </c>
      <c r="D12" s="171">
        <v>-20400</v>
      </c>
      <c r="E12" s="171">
        <v>-20769.385076561903</v>
      </c>
      <c r="I12" s="35"/>
      <c r="J12" s="36"/>
      <c r="K12" s="36"/>
      <c r="L12" s="37"/>
      <c r="M12" s="39"/>
    </row>
    <row r="13" spans="1:13" ht="15" customHeight="1">
      <c r="A13" s="368" t="s">
        <v>606</v>
      </c>
      <c r="B13" s="115"/>
      <c r="C13" s="653">
        <v>-1469</v>
      </c>
      <c r="D13" s="387">
        <v>-1484</v>
      </c>
      <c r="E13" s="387">
        <v>-1542.7544493262899</v>
      </c>
      <c r="F13" s="70"/>
      <c r="I13" s="35"/>
      <c r="J13" s="369"/>
      <c r="K13" s="36"/>
      <c r="L13" s="37"/>
      <c r="M13" s="39"/>
    </row>
    <row r="14" spans="1:13" s="70" customFormat="1" ht="15" customHeight="1">
      <c r="A14" s="368" t="s">
        <v>284</v>
      </c>
      <c r="B14" s="368"/>
      <c r="C14" s="647">
        <f>C7+C8</f>
        <v>22185</v>
      </c>
      <c r="D14" s="171">
        <f>D7+D8</f>
        <v>22040</v>
      </c>
      <c r="E14" s="171">
        <f>E7+E8</f>
        <v>22877.625388799963</v>
      </c>
      <c r="I14" s="35"/>
      <c r="J14" s="369"/>
      <c r="K14" s="36"/>
      <c r="L14" s="37"/>
      <c r="M14" s="39"/>
    </row>
    <row r="15" spans="1:13" s="70" customFormat="1" ht="15" customHeight="1">
      <c r="A15" s="368" t="s">
        <v>542</v>
      </c>
      <c r="B15" s="368"/>
      <c r="C15" s="647">
        <v>-12549</v>
      </c>
      <c r="D15" s="171">
        <v>-12673</v>
      </c>
      <c r="E15" s="171">
        <v>-12930.86281869091</v>
      </c>
      <c r="I15" s="35"/>
      <c r="J15" s="369"/>
      <c r="K15" s="36"/>
      <c r="L15" s="37"/>
      <c r="M15" s="39"/>
    </row>
    <row r="16" spans="1:13" s="70" customFormat="1" ht="15" customHeight="1">
      <c r="A16" s="368" t="s">
        <v>543</v>
      </c>
      <c r="B16" s="368"/>
      <c r="C16" s="653"/>
      <c r="D16" s="171"/>
      <c r="E16" s="171"/>
      <c r="I16" s="35"/>
      <c r="J16" s="369"/>
      <c r="K16" s="36"/>
      <c r="L16" s="37"/>
      <c r="M16" s="39"/>
    </row>
    <row r="17" spans="1:13" ht="15" customHeight="1">
      <c r="A17" s="115" t="s">
        <v>630</v>
      </c>
      <c r="B17" s="126"/>
      <c r="C17" s="654">
        <v>-6873</v>
      </c>
      <c r="D17" s="403">
        <v>-7091</v>
      </c>
      <c r="E17" s="424">
        <v>-7272</v>
      </c>
      <c r="F17" s="70"/>
      <c r="I17" s="35"/>
      <c r="J17" s="36"/>
      <c r="K17" s="36"/>
      <c r="L17" s="37"/>
      <c r="M17" s="38"/>
    </row>
    <row r="18" spans="1:13" ht="15" customHeight="1">
      <c r="A18" s="115" t="s">
        <v>631</v>
      </c>
      <c r="B18" s="126"/>
      <c r="C18" s="655">
        <v>-5676</v>
      </c>
      <c r="D18" s="171">
        <v>-5582</v>
      </c>
      <c r="E18" s="425">
        <v>-5658.86281869091</v>
      </c>
      <c r="F18" s="70"/>
      <c r="I18" s="35"/>
      <c r="J18" s="36"/>
      <c r="K18" s="36"/>
      <c r="L18" s="37"/>
      <c r="M18" s="37"/>
    </row>
    <row r="19" spans="1:13" ht="15" customHeight="1">
      <c r="A19" s="136" t="s">
        <v>896</v>
      </c>
      <c r="B19" s="115"/>
      <c r="C19" s="656">
        <v>-847</v>
      </c>
      <c r="D19" s="387">
        <v>-800</v>
      </c>
      <c r="E19" s="427">
        <v>-840</v>
      </c>
      <c r="F19" s="70"/>
      <c r="I19" s="35"/>
      <c r="J19" s="36"/>
      <c r="K19" s="36"/>
      <c r="L19" s="37"/>
      <c r="M19" s="37"/>
    </row>
    <row r="20" spans="1:13" s="70" customFormat="1" ht="15" customHeight="1">
      <c r="A20" s="368" t="s">
        <v>360</v>
      </c>
      <c r="B20" s="368"/>
      <c r="C20" s="661">
        <v>-934</v>
      </c>
      <c r="D20" s="390">
        <v>-1064</v>
      </c>
      <c r="E20" s="416">
        <v>-1239</v>
      </c>
      <c r="I20" s="35"/>
      <c r="J20" s="36"/>
      <c r="K20" s="36"/>
      <c r="L20" s="37"/>
      <c r="M20" s="37"/>
    </row>
    <row r="21" spans="1:13" s="70" customFormat="1" ht="16" customHeight="1">
      <c r="A21" s="364" t="s">
        <v>23</v>
      </c>
      <c r="B21" s="364"/>
      <c r="C21" s="653">
        <f>C14+C15+C20</f>
        <v>8702</v>
      </c>
      <c r="D21" s="387">
        <f>D14+D15+D20</f>
        <v>8303</v>
      </c>
      <c r="E21" s="387">
        <f>SUM(E14+E15+E20)</f>
        <v>8707.7625701090528</v>
      </c>
      <c r="I21" s="35"/>
      <c r="J21" s="36"/>
      <c r="K21" s="36"/>
      <c r="L21" s="37"/>
      <c r="M21" s="37"/>
    </row>
    <row r="22" spans="1:13" s="70" customFormat="1" ht="6" customHeight="1">
      <c r="A22" s="557"/>
      <c r="B22" s="557"/>
      <c r="C22" s="600"/>
      <c r="D22" s="171"/>
      <c r="E22" s="171"/>
      <c r="I22" s="35"/>
      <c r="J22" s="36"/>
      <c r="K22" s="36"/>
      <c r="L22" s="37"/>
      <c r="M22" s="37"/>
    </row>
    <row r="23" spans="1:13" s="70" customFormat="1" ht="29.5" customHeight="1">
      <c r="A23" s="854" t="s">
        <v>949</v>
      </c>
      <c r="B23" s="854"/>
      <c r="C23" s="854"/>
      <c r="D23" s="854"/>
      <c r="E23" s="854"/>
      <c r="I23" s="35"/>
      <c r="J23" s="36"/>
      <c r="K23" s="36"/>
      <c r="L23" s="37"/>
      <c r="M23" s="37"/>
    </row>
    <row r="24" spans="1:13" s="70" customFormat="1" ht="24.5" customHeight="1">
      <c r="A24" s="845" t="s">
        <v>818</v>
      </c>
      <c r="B24" s="815"/>
      <c r="C24" s="815"/>
      <c r="D24" s="815"/>
      <c r="E24" s="815"/>
      <c r="I24" s="35"/>
      <c r="J24" s="36"/>
      <c r="K24" s="36"/>
      <c r="L24" s="37"/>
      <c r="M24" s="37"/>
    </row>
    <row r="25" spans="1:13" ht="16.149999999999999" customHeight="1">
      <c r="A25" s="319" t="s">
        <v>402</v>
      </c>
      <c r="B25" s="5"/>
      <c r="C25" s="5"/>
      <c r="D25" s="5"/>
      <c r="E25" s="5"/>
      <c r="F25" s="70"/>
    </row>
    <row r="26" spans="1:13" ht="14.15" customHeight="1">
      <c r="A26" s="115"/>
      <c r="B26" s="115"/>
      <c r="C26" s="296" t="s">
        <v>10</v>
      </c>
      <c r="D26" s="296" t="s">
        <v>10</v>
      </c>
      <c r="E26" s="296" t="s">
        <v>10</v>
      </c>
      <c r="F26" s="70"/>
    </row>
    <row r="27" spans="1:13" ht="13.5" customHeight="1">
      <c r="A27" s="364"/>
      <c r="B27" s="364"/>
      <c r="C27" s="365">
        <v>2021</v>
      </c>
      <c r="D27" s="365">
        <v>2020</v>
      </c>
      <c r="E27" s="365">
        <v>2019</v>
      </c>
      <c r="F27" s="70"/>
    </row>
    <row r="28" spans="1:13" s="70" customFormat="1" ht="15" customHeight="1">
      <c r="A28" s="173" t="s">
        <v>360</v>
      </c>
      <c r="B28" s="173"/>
      <c r="C28" s="661">
        <f>SUM(C29:C33)</f>
        <v>-934</v>
      </c>
      <c r="D28" s="171">
        <f>SUM(D29:D33)</f>
        <v>-1064</v>
      </c>
      <c r="E28" s="171">
        <f>SUM(E29:E33)</f>
        <v>-1239</v>
      </c>
    </row>
    <row r="29" spans="1:13" ht="15" customHeight="1">
      <c r="A29" s="835" t="s">
        <v>820</v>
      </c>
      <c r="B29" s="116"/>
      <c r="C29" s="654">
        <v>-332</v>
      </c>
      <c r="D29" s="403">
        <v>-69</v>
      </c>
      <c r="E29" s="424">
        <v>-132</v>
      </c>
      <c r="F29" s="70"/>
    </row>
    <row r="30" spans="1:13" ht="15" customHeight="1">
      <c r="A30" s="106" t="s">
        <v>819</v>
      </c>
      <c r="B30" s="116"/>
      <c r="C30" s="655">
        <v>36</v>
      </c>
      <c r="D30" s="171">
        <v>8</v>
      </c>
      <c r="E30" s="425">
        <v>70</v>
      </c>
      <c r="F30" s="70"/>
    </row>
    <row r="31" spans="1:13" s="70" customFormat="1" ht="15" customHeight="1">
      <c r="A31" s="106" t="s">
        <v>821</v>
      </c>
      <c r="B31" s="116"/>
      <c r="C31" s="655">
        <v>-632</v>
      </c>
      <c r="D31" s="171">
        <v>-916</v>
      </c>
      <c r="E31" s="425">
        <v>-1159</v>
      </c>
    </row>
    <row r="32" spans="1:13" s="70" customFormat="1" ht="15" customHeight="1">
      <c r="A32" s="106" t="s">
        <v>822</v>
      </c>
      <c r="B32" s="116"/>
      <c r="C32" s="643">
        <v>-17</v>
      </c>
      <c r="D32" s="171">
        <v>0</v>
      </c>
      <c r="E32" s="425">
        <v>-18</v>
      </c>
    </row>
    <row r="33" spans="1:9" ht="15" customHeight="1">
      <c r="A33" s="106" t="s">
        <v>823</v>
      </c>
      <c r="B33" s="116"/>
      <c r="C33" s="656">
        <v>11</v>
      </c>
      <c r="D33" s="387">
        <v>-87</v>
      </c>
      <c r="E33" s="404">
        <v>0</v>
      </c>
      <c r="F33" s="70"/>
    </row>
    <row r="34" spans="1:9" ht="23.5" hidden="1" customHeight="1">
      <c r="A34" s="115"/>
      <c r="B34" s="116"/>
      <c r="C34" s="649"/>
      <c r="D34" s="148"/>
      <c r="E34" s="172"/>
      <c r="F34" s="70"/>
    </row>
    <row r="35" spans="1:9" s="70" customFormat="1" ht="15" customHeight="1">
      <c r="A35" s="174" t="s">
        <v>405</v>
      </c>
      <c r="B35" s="116"/>
      <c r="C35" s="653">
        <v>219</v>
      </c>
      <c r="D35" s="387">
        <v>272</v>
      </c>
      <c r="E35" s="387">
        <v>309.22663692818304</v>
      </c>
    </row>
    <row r="36" spans="1:9" s="70" customFormat="1" ht="15" customHeight="1">
      <c r="A36" s="364" t="s">
        <v>361</v>
      </c>
      <c r="B36" s="426"/>
      <c r="C36" s="653">
        <f>C35+C28</f>
        <v>-715</v>
      </c>
      <c r="D36" s="387">
        <f>D35+D28</f>
        <v>-792</v>
      </c>
      <c r="E36" s="387">
        <f>E28+E35</f>
        <v>-929.7733630718169</v>
      </c>
      <c r="I36" s="70" t="s">
        <v>264</v>
      </c>
    </row>
    <row r="37" spans="1:9" s="70" customFormat="1" ht="15" customHeight="1">
      <c r="A37" s="434" t="s">
        <v>601</v>
      </c>
      <c r="B37" s="192"/>
      <c r="C37" s="653">
        <f>SUM(C38:C40)</f>
        <v>-64</v>
      </c>
      <c r="D37" s="390">
        <f>SUM(D38:D40)</f>
        <v>-36</v>
      </c>
      <c r="E37" s="390">
        <f>SUM(E38:E40)</f>
        <v>35</v>
      </c>
    </row>
    <row r="38" spans="1:9" s="70" customFormat="1" ht="15" customHeight="1">
      <c r="A38" s="129" t="s">
        <v>559</v>
      </c>
      <c r="B38" s="128"/>
      <c r="C38" s="643">
        <v>0</v>
      </c>
      <c r="D38" s="171">
        <v>0</v>
      </c>
      <c r="E38" s="425">
        <v>3</v>
      </c>
    </row>
    <row r="39" spans="1:9" s="70" customFormat="1" ht="15" customHeight="1">
      <c r="A39" s="129" t="s">
        <v>727</v>
      </c>
      <c r="B39" s="128"/>
      <c r="C39" s="655">
        <v>10</v>
      </c>
      <c r="D39" s="171">
        <v>-56</v>
      </c>
      <c r="E39" s="425">
        <v>0</v>
      </c>
    </row>
    <row r="40" spans="1:9" s="70" customFormat="1" ht="15" customHeight="1">
      <c r="A40" s="282" t="s">
        <v>950</v>
      </c>
      <c r="B40" s="128"/>
      <c r="C40" s="656">
        <v>-74</v>
      </c>
      <c r="D40" s="387">
        <v>20</v>
      </c>
      <c r="E40" s="404">
        <v>32</v>
      </c>
    </row>
    <row r="41" spans="1:9" s="70" customFormat="1" ht="15" customHeight="1">
      <c r="A41" s="434" t="s">
        <v>728</v>
      </c>
      <c r="B41" s="192"/>
      <c r="C41" s="653">
        <f>SUM(C42:C45)</f>
        <v>-41</v>
      </c>
      <c r="D41" s="387">
        <f t="shared" ref="D41:E41" si="0">SUM(D42:D45)</f>
        <v>-146</v>
      </c>
      <c r="E41" s="387">
        <f t="shared" si="0"/>
        <v>-196</v>
      </c>
    </row>
    <row r="42" spans="1:9" s="70" customFormat="1" ht="15" customHeight="1">
      <c r="A42" s="106" t="s">
        <v>600</v>
      </c>
      <c r="B42" s="116"/>
      <c r="C42" s="643">
        <v>31</v>
      </c>
      <c r="D42" s="171">
        <v>-58</v>
      </c>
      <c r="E42" s="425">
        <v>-175</v>
      </c>
    </row>
    <row r="43" spans="1:9" s="70" customFormat="1" ht="15" customHeight="1">
      <c r="A43" s="106" t="s">
        <v>706</v>
      </c>
      <c r="B43" s="116"/>
      <c r="C43" s="655">
        <v>0</v>
      </c>
      <c r="D43" s="171">
        <v>-30</v>
      </c>
      <c r="E43" s="425">
        <v>0</v>
      </c>
    </row>
    <row r="44" spans="1:9" s="70" customFormat="1" ht="15" customHeight="1">
      <c r="A44" s="106" t="s">
        <v>707</v>
      </c>
      <c r="B44" s="116"/>
      <c r="C44" s="655">
        <v>-29</v>
      </c>
      <c r="D44" s="171">
        <v>-53</v>
      </c>
      <c r="E44" s="425">
        <v>0</v>
      </c>
    </row>
    <row r="45" spans="1:9" s="70" customFormat="1" ht="15" customHeight="1">
      <c r="A45" s="70" t="s">
        <v>694</v>
      </c>
      <c r="B45" s="93"/>
      <c r="C45" s="656">
        <v>-43</v>
      </c>
      <c r="D45" s="387">
        <v>-5</v>
      </c>
      <c r="E45" s="404">
        <v>-21</v>
      </c>
    </row>
    <row r="46" spans="1:9" s="70" customFormat="1" ht="15" customHeight="1">
      <c r="A46" s="364" t="s">
        <v>602</v>
      </c>
      <c r="B46" s="426"/>
      <c r="C46" s="661">
        <f>C37+C41</f>
        <v>-105</v>
      </c>
      <c r="D46" s="386">
        <f t="shared" ref="D46:E46" si="1">D37+D41</f>
        <v>-182</v>
      </c>
      <c r="E46" s="386">
        <f t="shared" si="1"/>
        <v>-161</v>
      </c>
    </row>
    <row r="47" spans="1:9" ht="15" customHeight="1">
      <c r="A47" s="115" t="s">
        <v>824</v>
      </c>
      <c r="B47" s="116"/>
      <c r="C47" s="661">
        <f>C36+C46</f>
        <v>-820</v>
      </c>
      <c r="D47" s="389">
        <f>D36+D46</f>
        <v>-974</v>
      </c>
      <c r="E47" s="389">
        <f>E36+E46</f>
        <v>-1090.7733630718169</v>
      </c>
      <c r="F47" s="70"/>
    </row>
    <row r="48" spans="1:9" ht="15" customHeight="1">
      <c r="A48" s="115" t="s">
        <v>147</v>
      </c>
      <c r="B48" s="116"/>
      <c r="C48" s="647"/>
      <c r="D48" s="170"/>
      <c r="E48" s="170"/>
      <c r="F48" s="70"/>
    </row>
    <row r="49" spans="1:6" ht="15" customHeight="1">
      <c r="A49" s="115" t="s">
        <v>787</v>
      </c>
      <c r="B49" s="116"/>
      <c r="C49" s="641">
        <v>-30</v>
      </c>
      <c r="D49" s="172">
        <v>-23</v>
      </c>
      <c r="E49" s="172">
        <v>-27.8960979373797</v>
      </c>
      <c r="F49" s="70"/>
    </row>
    <row r="50" spans="1:6" ht="15" customHeight="1">
      <c r="A50" s="364" t="s">
        <v>788</v>
      </c>
      <c r="B50" s="426"/>
      <c r="C50" s="653">
        <v>-790</v>
      </c>
      <c r="D50" s="387">
        <v>-951</v>
      </c>
      <c r="E50" s="387">
        <v>-1062.87726513444</v>
      </c>
      <c r="F50" s="70"/>
    </row>
    <row r="51" spans="1:6" s="70" customFormat="1" ht="18" customHeight="1">
      <c r="A51" s="116"/>
      <c r="B51" s="116"/>
      <c r="C51" s="94"/>
      <c r="D51" s="94"/>
      <c r="E51" s="116"/>
    </row>
    <row r="52" spans="1:6">
      <c r="A52" s="854" t="s">
        <v>825</v>
      </c>
      <c r="B52" s="854"/>
      <c r="C52" s="854"/>
      <c r="D52" s="854"/>
      <c r="E52" s="854"/>
    </row>
    <row r="53" spans="1:6" ht="22" customHeight="1">
      <c r="A53" s="846" t="s">
        <v>826</v>
      </c>
      <c r="B53" s="29"/>
      <c r="C53" s="22"/>
      <c r="E53" s="70"/>
    </row>
    <row r="54" spans="1:6" ht="17.25" customHeight="1">
      <c r="A54" s="761" t="s">
        <v>827</v>
      </c>
      <c r="B54" s="29"/>
      <c r="C54" s="22"/>
      <c r="E54" s="70"/>
    </row>
    <row r="55" spans="1:6" ht="17.25" customHeight="1">
      <c r="A55" s="761" t="s">
        <v>828</v>
      </c>
      <c r="B55" s="29"/>
      <c r="C55" s="22"/>
      <c r="E55" s="70"/>
    </row>
    <row r="56" spans="1:6">
      <c r="A56" s="854" t="s">
        <v>829</v>
      </c>
      <c r="B56" s="854"/>
      <c r="C56" s="854"/>
      <c r="D56" s="854"/>
      <c r="E56" s="854"/>
    </row>
    <row r="57" spans="1:6" s="70" customFormat="1" ht="35" customHeight="1">
      <c r="A57" s="854" t="s">
        <v>830</v>
      </c>
      <c r="B57" s="854"/>
      <c r="C57" s="854"/>
      <c r="D57" s="854"/>
      <c r="E57" s="854"/>
    </row>
    <row r="58" spans="1:6" ht="17.25" customHeight="1">
      <c r="A58" s="70"/>
      <c r="B58" s="70"/>
      <c r="F58" s="70"/>
    </row>
    <row r="59" spans="1:6" ht="17.25" customHeight="1">
      <c r="A59" s="70"/>
      <c r="B59" s="70"/>
      <c r="F59" s="70"/>
    </row>
    <row r="60" spans="1:6" ht="17.25" customHeight="1">
      <c r="A60" s="70"/>
      <c r="B60" s="70"/>
      <c r="F60" s="70"/>
    </row>
    <row r="61" spans="1:6" ht="17.25" customHeight="1">
      <c r="A61" s="70"/>
      <c r="B61" s="70"/>
      <c r="F61" s="70"/>
    </row>
    <row r="62" spans="1:6" ht="17.25" customHeight="1">
      <c r="A62" s="70"/>
      <c r="B62" s="70"/>
      <c r="F62" s="70"/>
    </row>
    <row r="63" spans="1:6" ht="17.25" customHeight="1">
      <c r="A63" s="70"/>
      <c r="B63" s="70"/>
      <c r="F63" s="70"/>
    </row>
    <row r="64" spans="1:6" ht="17.25" customHeight="1">
      <c r="A64" s="70"/>
      <c r="B64" s="70"/>
      <c r="F64" s="70"/>
    </row>
    <row r="65" spans="1:6" ht="17.25" customHeight="1">
      <c r="A65" s="70"/>
      <c r="B65" s="70"/>
      <c r="F65" s="70"/>
    </row>
    <row r="66" spans="1:6" ht="17.25" customHeight="1">
      <c r="A66" s="70"/>
      <c r="B66" s="70"/>
      <c r="F66" s="70"/>
    </row>
    <row r="67" spans="1:6" ht="17.25" customHeight="1">
      <c r="A67" s="70"/>
      <c r="B67" s="70"/>
      <c r="F67" s="70"/>
    </row>
    <row r="68" spans="1:6" ht="17.25" customHeight="1">
      <c r="A68" s="70"/>
      <c r="B68" s="70"/>
      <c r="F68" s="70"/>
    </row>
    <row r="69" spans="1:6" ht="17.25" customHeight="1">
      <c r="A69" s="70"/>
      <c r="B69" s="70"/>
      <c r="F69" s="70"/>
    </row>
    <row r="70" spans="1:6" ht="17.25" customHeight="1">
      <c r="A70" s="70"/>
      <c r="B70" s="70"/>
      <c r="F70" s="70"/>
    </row>
    <row r="71" spans="1:6" ht="17.25" customHeight="1">
      <c r="A71" s="70"/>
      <c r="B71" s="70"/>
      <c r="F71" s="70"/>
    </row>
    <row r="72" spans="1:6" ht="17.25" customHeight="1">
      <c r="A72" s="70"/>
      <c r="B72" s="70"/>
      <c r="F72" s="70"/>
    </row>
    <row r="73" spans="1:6" ht="17.25" customHeight="1">
      <c r="A73" s="70"/>
      <c r="B73" s="70"/>
      <c r="F73" s="70"/>
    </row>
    <row r="74" spans="1:6" ht="17.25" customHeight="1">
      <c r="A74" s="70"/>
      <c r="B74" s="70"/>
      <c r="F74" s="70"/>
    </row>
    <row r="75" spans="1:6" ht="17.25" customHeight="1">
      <c r="A75" s="70"/>
      <c r="B75" s="70"/>
      <c r="F75" s="70"/>
    </row>
    <row r="76" spans="1:6" ht="17.25" customHeight="1">
      <c r="A76" s="70"/>
      <c r="B76" s="70"/>
      <c r="F76" s="70"/>
    </row>
    <row r="77" spans="1:6" ht="17.25" customHeight="1">
      <c r="A77" s="70"/>
      <c r="B77" s="70"/>
      <c r="F77" s="70"/>
    </row>
    <row r="78" spans="1:6" ht="17.25" customHeight="1">
      <c r="A78" s="70"/>
      <c r="B78" s="70"/>
      <c r="F78" s="70"/>
    </row>
    <row r="79" spans="1:6" ht="17.25" customHeight="1">
      <c r="A79" s="70"/>
      <c r="B79" s="70"/>
      <c r="F79" s="70"/>
    </row>
    <row r="80" spans="1:6" ht="17.25" customHeight="1">
      <c r="A80" s="70"/>
      <c r="B80" s="70"/>
      <c r="F80" s="70"/>
    </row>
    <row r="81" spans="1:6" ht="17.25" customHeight="1">
      <c r="A81" s="70"/>
      <c r="B81" s="70"/>
      <c r="F81" s="70"/>
    </row>
    <row r="82" spans="1:6" ht="17.25" customHeight="1">
      <c r="A82" s="70"/>
      <c r="B82" s="70"/>
      <c r="F82" s="70"/>
    </row>
    <row r="83" spans="1:6" ht="17.25" customHeight="1">
      <c r="A83" s="70"/>
      <c r="B83" s="70"/>
      <c r="F83" s="70"/>
    </row>
    <row r="84" spans="1:6" ht="17.25" customHeight="1">
      <c r="A84" s="70"/>
      <c r="B84" s="70"/>
      <c r="F84" s="70"/>
    </row>
    <row r="85" spans="1:6" ht="17.25" customHeight="1">
      <c r="A85" s="70"/>
      <c r="B85" s="70"/>
      <c r="F85" s="70"/>
    </row>
    <row r="86" spans="1:6" ht="17.25" customHeight="1">
      <c r="A86" s="70"/>
      <c r="B86" s="70"/>
      <c r="F86" s="70"/>
    </row>
    <row r="87" spans="1:6" ht="17.25" customHeight="1">
      <c r="A87" s="70"/>
      <c r="B87" s="70"/>
      <c r="F87" s="70"/>
    </row>
    <row r="88" spans="1:6" ht="17.25" customHeight="1">
      <c r="A88" s="70"/>
      <c r="B88" s="70"/>
      <c r="F88" s="70"/>
    </row>
    <row r="89" spans="1:6" ht="17.25" customHeight="1">
      <c r="A89" s="70"/>
      <c r="B89" s="70"/>
    </row>
    <row r="90" spans="1:6" ht="17.25" customHeight="1">
      <c r="A90" s="70"/>
      <c r="B90" s="70"/>
    </row>
    <row r="91" spans="1:6" ht="17.25" customHeight="1">
      <c r="A91" s="70"/>
      <c r="B91" s="70"/>
    </row>
    <row r="92" spans="1:6" ht="17.25" customHeight="1">
      <c r="A92" s="70"/>
      <c r="B92" s="70"/>
    </row>
    <row r="93" spans="1:6" ht="17.25" customHeight="1">
      <c r="A93" s="70"/>
      <c r="B93" s="70"/>
    </row>
    <row r="94" spans="1:6" ht="17.25" customHeight="1">
      <c r="A94" s="70"/>
      <c r="B94" s="70"/>
    </row>
    <row r="95" spans="1:6" ht="17.25" customHeight="1">
      <c r="A95" s="70"/>
      <c r="B95" s="70"/>
    </row>
    <row r="96" spans="1:6" ht="17.25" customHeight="1">
      <c r="A96" s="70"/>
      <c r="B96" s="70"/>
    </row>
    <row r="97" spans="1:2" ht="17.25" customHeight="1">
      <c r="A97" s="70"/>
      <c r="B97" s="70"/>
    </row>
    <row r="98" spans="1:2" ht="17.25" customHeight="1">
      <c r="A98" s="70"/>
      <c r="B98" s="70"/>
    </row>
    <row r="99" spans="1:2" ht="17.25" customHeight="1">
      <c r="A99" s="70"/>
      <c r="B99" s="70"/>
    </row>
    <row r="100" spans="1:2" ht="17.25" customHeight="1">
      <c r="A100" s="70"/>
      <c r="B100" s="70"/>
    </row>
    <row r="101" spans="1:2" ht="17.25" customHeight="1">
      <c r="A101" s="70"/>
      <c r="B101" s="70"/>
    </row>
    <row r="102" spans="1:2" ht="17.25" customHeight="1">
      <c r="A102" s="70"/>
      <c r="B102" s="70"/>
    </row>
    <row r="103" spans="1:2" ht="17.25" customHeight="1">
      <c r="A103" s="70"/>
      <c r="B103" s="70"/>
    </row>
    <row r="104" spans="1:2" ht="17.25" customHeight="1">
      <c r="A104" s="70"/>
      <c r="B104" s="70"/>
    </row>
    <row r="105" spans="1:2" ht="17.25" customHeight="1"/>
    <row r="106" spans="1:2" ht="17.25" customHeight="1"/>
    <row r="107" spans="1:2" ht="17.25" customHeight="1"/>
    <row r="108" spans="1:2" ht="17.25" customHeight="1"/>
    <row r="109" spans="1:2" ht="17.25" customHeight="1"/>
    <row r="110" spans="1:2" ht="17.25" customHeight="1"/>
    <row r="111" spans="1:2" ht="17.25" customHeight="1"/>
    <row r="112" spans="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row r="197" ht="17.25" customHeight="1"/>
    <row r="198" ht="17.25" customHeight="1"/>
    <row r="199" ht="17.25" customHeight="1"/>
    <row r="200" ht="17.25" customHeight="1"/>
    <row r="201" ht="17.25" customHeight="1"/>
    <row r="202" ht="17.25" customHeight="1"/>
    <row r="203" ht="17.25" customHeight="1"/>
    <row r="204" ht="17.25" customHeight="1"/>
    <row r="205" ht="17.25" customHeight="1"/>
    <row r="206" ht="17.25" customHeight="1"/>
    <row r="207" ht="17.25" customHeight="1"/>
    <row r="208" ht="17.25" customHeight="1"/>
    <row r="209" ht="17.25" customHeight="1"/>
    <row r="210" ht="17.25" customHeight="1"/>
    <row r="211" ht="17.25" customHeight="1"/>
    <row r="212" ht="17.25" customHeight="1"/>
    <row r="213" ht="17.25" customHeight="1"/>
    <row r="214" ht="17.25" customHeight="1"/>
    <row r="215" ht="17.25" customHeight="1"/>
    <row r="216" ht="17.25" customHeight="1"/>
    <row r="217" ht="17.25" customHeight="1"/>
    <row r="218" ht="17.25" customHeight="1"/>
    <row r="219" ht="17.25" customHeight="1"/>
    <row r="220" ht="17.25" customHeight="1"/>
    <row r="221" ht="17.25" customHeight="1"/>
    <row r="222" ht="17.25" customHeight="1"/>
    <row r="223" ht="17.25" customHeight="1"/>
    <row r="224" ht="17.25" customHeight="1"/>
    <row r="225" ht="17.25" customHeight="1"/>
    <row r="226" ht="17.25" customHeight="1"/>
    <row r="227" ht="17.25" customHeight="1"/>
    <row r="228" ht="17.25" customHeight="1"/>
    <row r="229" ht="17.25" customHeight="1"/>
    <row r="230" ht="17.25" customHeight="1"/>
    <row r="231" ht="17.25" customHeight="1"/>
    <row r="232" ht="17.25" customHeight="1"/>
    <row r="233" ht="17.25" customHeight="1"/>
    <row r="234" ht="17.25" customHeight="1"/>
    <row r="235" ht="17.25" customHeight="1"/>
    <row r="236" ht="17.25" customHeight="1"/>
    <row r="237" ht="17.25" customHeight="1"/>
    <row r="238" ht="17.25" customHeight="1"/>
    <row r="239" ht="17.25" customHeight="1"/>
    <row r="240" ht="17.25" customHeight="1"/>
    <row r="241" ht="17.25" customHeight="1"/>
    <row r="242" ht="17.25" customHeight="1"/>
    <row r="243" ht="17.25" customHeight="1"/>
    <row r="244" ht="17.25" customHeight="1"/>
    <row r="245" ht="17.25" customHeight="1"/>
  </sheetData>
  <mergeCells count="4">
    <mergeCell ref="A52:E52"/>
    <mergeCell ref="A56:E56"/>
    <mergeCell ref="A23:E23"/>
    <mergeCell ref="A57:E57"/>
  </mergeCells>
  <phoneticPr fontId="6" type="noConversion"/>
  <printOptions horizontalCentered="1"/>
  <pageMargins left="0.23622047244094491" right="0.23622047244094491" top="0.74803149606299213" bottom="0.74803149606299213" header="0.31496062992125984" footer="0.31496062992125984"/>
  <pageSetup paperSize="9" scale="58"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4">
    <tabColor rgb="FF00B050"/>
    <pageSetUpPr fitToPage="1"/>
  </sheetPr>
  <dimension ref="A1:V36"/>
  <sheetViews>
    <sheetView showGridLines="0" zoomScaleNormal="100" zoomScaleSheetLayoutView="100" workbookViewId="0">
      <selection activeCell="C14" sqref="C14"/>
    </sheetView>
  </sheetViews>
  <sheetFormatPr defaultColWidth="9.1796875" defaultRowHeight="14"/>
  <cols>
    <col min="1" max="1" width="56.453125" style="12" customWidth="1"/>
    <col min="2" max="2" width="12.26953125" style="12" customWidth="1"/>
    <col min="3" max="3" width="12.7265625" style="12" customWidth="1"/>
    <col min="4" max="7" width="14.54296875" style="12" customWidth="1"/>
    <col min="8" max="8" width="5.54296875" style="70" customWidth="1"/>
    <col min="9" max="9" width="8.54296875" style="16" customWidth="1"/>
    <col min="10" max="16" width="9.1796875" style="16"/>
    <col min="17" max="16384" width="9.1796875" style="12"/>
  </cols>
  <sheetData>
    <row r="1" spans="1:16" s="61" customFormat="1" ht="21.5">
      <c r="A1" s="307" t="s">
        <v>535</v>
      </c>
      <c r="I1" s="66"/>
      <c r="J1" s="66"/>
      <c r="K1" s="66"/>
      <c r="L1" s="66"/>
      <c r="M1" s="66"/>
      <c r="N1" s="66"/>
      <c r="O1" s="66"/>
      <c r="P1" s="66"/>
    </row>
    <row r="2" spans="1:16" s="61" customFormat="1" ht="17.25" customHeight="1">
      <c r="A2" s="57"/>
      <c r="B2" s="58"/>
      <c r="C2" s="59"/>
      <c r="D2" s="59"/>
      <c r="E2" s="60"/>
      <c r="I2" s="66"/>
      <c r="J2" s="66"/>
      <c r="K2" s="66"/>
      <c r="L2" s="66"/>
      <c r="M2" s="66"/>
      <c r="N2" s="66"/>
      <c r="O2" s="66"/>
      <c r="P2" s="66"/>
    </row>
    <row r="3" spans="1:16">
      <c r="A3" s="88"/>
      <c r="B3" s="88"/>
      <c r="C3" s="88"/>
      <c r="D3" s="88"/>
      <c r="E3" s="88"/>
      <c r="F3" s="88"/>
      <c r="G3" s="88"/>
      <c r="H3" s="146"/>
    </row>
    <row r="4" spans="1:16" ht="14.15" customHeight="1">
      <c r="A4" s="92"/>
      <c r="B4" s="92"/>
      <c r="C4" s="92"/>
      <c r="D4" s="296" t="s">
        <v>10</v>
      </c>
      <c r="E4" s="297" t="s">
        <v>10</v>
      </c>
      <c r="F4" s="296" t="s">
        <v>10</v>
      </c>
      <c r="G4" s="297" t="s">
        <v>10</v>
      </c>
      <c r="H4" s="149"/>
    </row>
    <row r="5" spans="1:16" ht="14.15" customHeight="1">
      <c r="A5" s="92"/>
      <c r="B5" s="92"/>
      <c r="C5" s="92"/>
      <c r="F5" s="296" t="s">
        <v>37</v>
      </c>
      <c r="G5" s="297" t="s">
        <v>37</v>
      </c>
      <c r="H5" s="149"/>
    </row>
    <row r="6" spans="1:16" ht="14.15" customHeight="1">
      <c r="A6" s="92"/>
      <c r="B6" s="92"/>
      <c r="C6" s="92"/>
      <c r="D6" s="296" t="s">
        <v>598</v>
      </c>
      <c r="E6" s="297" t="s">
        <v>598</v>
      </c>
      <c r="F6" s="296" t="s">
        <v>332</v>
      </c>
      <c r="G6" s="297" t="s">
        <v>913</v>
      </c>
      <c r="H6" s="149"/>
    </row>
    <row r="7" spans="1:16" ht="14.15" customHeight="1">
      <c r="A7" s="363" t="s">
        <v>536</v>
      </c>
      <c r="B7" s="449"/>
      <c r="C7" s="449"/>
      <c r="D7" s="296">
        <v>2021</v>
      </c>
      <c r="E7" s="297">
        <v>2020</v>
      </c>
      <c r="F7" s="296">
        <v>2021</v>
      </c>
      <c r="G7" s="297">
        <v>2020</v>
      </c>
      <c r="H7" s="153"/>
    </row>
    <row r="8" spans="1:16" ht="15" customHeight="1">
      <c r="A8" s="88" t="s">
        <v>34</v>
      </c>
      <c r="B8" s="88"/>
      <c r="C8" s="88"/>
      <c r="D8" s="707">
        <v>56</v>
      </c>
      <c r="E8" s="456">
        <v>69</v>
      </c>
      <c r="F8" s="707">
        <v>1233</v>
      </c>
      <c r="G8" s="456">
        <v>844</v>
      </c>
      <c r="H8" s="148"/>
      <c r="I8" s="837"/>
    </row>
    <row r="9" spans="1:16" ht="15" customHeight="1">
      <c r="A9" s="88" t="s">
        <v>35</v>
      </c>
      <c r="B9" s="88"/>
      <c r="C9" s="88"/>
      <c r="D9" s="641">
        <v>90</v>
      </c>
      <c r="E9" s="221">
        <v>80</v>
      </c>
      <c r="F9" s="641">
        <v>1554</v>
      </c>
      <c r="G9" s="169">
        <v>694</v>
      </c>
      <c r="H9" s="148"/>
    </row>
    <row r="10" spans="1:16" ht="15" customHeight="1">
      <c r="A10" s="88" t="s">
        <v>36</v>
      </c>
      <c r="B10" s="88"/>
      <c r="C10" s="580"/>
      <c r="D10" s="646">
        <v>23</v>
      </c>
      <c r="E10" s="386">
        <v>9</v>
      </c>
      <c r="F10" s="646">
        <v>501</v>
      </c>
      <c r="G10" s="386">
        <v>18</v>
      </c>
      <c r="H10" s="147"/>
    </row>
    <row r="11" spans="1:16" ht="15" customHeight="1">
      <c r="A11" s="364"/>
      <c r="B11" s="364"/>
      <c r="C11" s="364"/>
      <c r="D11" s="646">
        <f>SUM(D8:D10)</f>
        <v>169</v>
      </c>
      <c r="E11" s="386">
        <f>SUM(E8:E10)</f>
        <v>158</v>
      </c>
      <c r="F11" s="646">
        <f>SUM(F8:F10)</f>
        <v>3288</v>
      </c>
      <c r="G11" s="386">
        <f>SUM(G8:G10)</f>
        <v>1556</v>
      </c>
      <c r="H11" s="147"/>
    </row>
    <row r="12" spans="1:16" s="70" customFormat="1" ht="6" customHeight="1">
      <c r="A12" s="539"/>
      <c r="B12" s="539"/>
      <c r="C12" s="539"/>
      <c r="D12" s="310"/>
      <c r="E12" s="278"/>
      <c r="F12" s="310"/>
      <c r="G12" s="266"/>
      <c r="H12" s="171"/>
      <c r="I12" s="16"/>
      <c r="J12" s="16"/>
      <c r="K12" s="16"/>
      <c r="L12" s="16"/>
      <c r="M12" s="16"/>
      <c r="N12" s="16"/>
      <c r="O12" s="16"/>
      <c r="P12" s="16"/>
    </row>
    <row r="13" spans="1:16">
      <c r="A13" s="237" t="s">
        <v>914</v>
      </c>
      <c r="C13" s="23"/>
      <c r="D13" s="24"/>
      <c r="E13" s="24"/>
      <c r="F13" s="24"/>
      <c r="G13" s="23"/>
      <c r="H13" s="23"/>
    </row>
    <row r="14" spans="1:16">
      <c r="C14" s="23"/>
      <c r="D14" s="23"/>
      <c r="E14" s="23"/>
      <c r="F14" s="23"/>
      <c r="G14" s="23"/>
      <c r="H14" s="23"/>
    </row>
    <row r="15" spans="1:16" s="70" customFormat="1">
      <c r="C15" s="23"/>
      <c r="D15" s="23"/>
      <c r="E15" s="23"/>
      <c r="F15" s="23"/>
      <c r="G15" s="23"/>
      <c r="H15" s="23"/>
      <c r="I15" s="16"/>
      <c r="J15" s="16"/>
      <c r="K15" s="16"/>
      <c r="L15" s="16"/>
      <c r="M15" s="16"/>
      <c r="N15" s="16"/>
      <c r="O15" s="16"/>
      <c r="P15" s="16"/>
    </row>
    <row r="16" spans="1:16" s="70" customFormat="1">
      <c r="C16" s="23"/>
      <c r="D16" s="23"/>
      <c r="E16" s="23"/>
      <c r="F16" s="23"/>
      <c r="G16" s="23"/>
      <c r="H16" s="23"/>
      <c r="I16" s="16"/>
      <c r="J16" s="16"/>
      <c r="K16" s="16"/>
      <c r="L16" s="16"/>
      <c r="M16" s="16"/>
      <c r="N16" s="16"/>
      <c r="O16" s="16"/>
      <c r="P16" s="16"/>
    </row>
    <row r="17" spans="1:22" s="70" customFormat="1">
      <c r="C17" s="23"/>
      <c r="D17" s="23"/>
      <c r="E17" s="23"/>
      <c r="F17" s="23"/>
      <c r="G17" s="23"/>
      <c r="H17" s="23"/>
      <c r="I17" s="16"/>
      <c r="J17" s="16"/>
      <c r="K17" s="16"/>
      <c r="L17" s="16"/>
      <c r="M17" s="16"/>
      <c r="N17" s="16"/>
      <c r="O17" s="16"/>
      <c r="P17" s="853"/>
      <c r="Q17" s="893"/>
      <c r="R17" s="893"/>
      <c r="S17" s="893"/>
      <c r="T17" s="893"/>
      <c r="U17" s="893"/>
      <c r="V17" s="893"/>
    </row>
    <row r="18" spans="1:22">
      <c r="A18" s="317"/>
      <c r="C18" s="23"/>
      <c r="D18" s="23"/>
      <c r="E18" s="23"/>
      <c r="F18" s="23"/>
      <c r="G18" s="23"/>
      <c r="H18" s="23"/>
    </row>
    <row r="19" spans="1:22">
      <c r="A19" s="317" t="s">
        <v>969</v>
      </c>
      <c r="B19" s="186"/>
      <c r="C19" s="186"/>
      <c r="D19" s="186"/>
      <c r="E19" s="186"/>
      <c r="F19" s="296" t="s">
        <v>10</v>
      </c>
      <c r="G19" s="297" t="s">
        <v>10</v>
      </c>
      <c r="H19" s="23"/>
    </row>
    <row r="20" spans="1:22">
      <c r="A20" s="449"/>
      <c r="B20" s="449"/>
      <c r="C20" s="449"/>
      <c r="D20" s="449"/>
      <c r="E20" s="449"/>
      <c r="F20" s="365">
        <v>2021</v>
      </c>
      <c r="G20" s="445">
        <v>2020</v>
      </c>
      <c r="H20" s="23"/>
    </row>
    <row r="21" spans="1:22">
      <c r="A21" s="847" t="s">
        <v>781</v>
      </c>
      <c r="B21" s="185"/>
      <c r="C21" s="185"/>
      <c r="D21" s="185"/>
      <c r="E21" s="185"/>
      <c r="F21" s="641">
        <v>2549</v>
      </c>
      <c r="G21" s="188">
        <v>2040</v>
      </c>
      <c r="H21" s="23"/>
      <c r="I21" s="837"/>
    </row>
    <row r="22" spans="1:22" s="70" customFormat="1">
      <c r="A22" s="185" t="s">
        <v>396</v>
      </c>
      <c r="B22" s="185"/>
      <c r="C22" s="185"/>
      <c r="D22" s="185"/>
      <c r="E22" s="185"/>
      <c r="F22" s="641">
        <v>36</v>
      </c>
      <c r="G22" s="188">
        <v>35</v>
      </c>
      <c r="H22" s="23"/>
      <c r="I22" s="16"/>
      <c r="J22" s="16"/>
      <c r="K22" s="16"/>
      <c r="L22" s="16"/>
      <c r="M22" s="16"/>
      <c r="N22" s="16"/>
      <c r="O22" s="16"/>
      <c r="P22" s="16"/>
    </row>
    <row r="23" spans="1:22" s="70" customFormat="1">
      <c r="A23" s="185" t="s">
        <v>397</v>
      </c>
      <c r="B23" s="185"/>
      <c r="C23" s="185"/>
      <c r="D23" s="185"/>
      <c r="E23" s="185"/>
      <c r="F23" s="641">
        <v>137</v>
      </c>
      <c r="G23" s="188">
        <v>137</v>
      </c>
      <c r="H23" s="23"/>
      <c r="I23" s="16"/>
      <c r="J23" s="16"/>
      <c r="K23" s="16"/>
      <c r="L23" s="16"/>
      <c r="M23" s="16"/>
      <c r="N23" s="16"/>
      <c r="O23" s="16"/>
      <c r="P23" s="16"/>
    </row>
    <row r="24" spans="1:22" s="70" customFormat="1">
      <c r="A24" s="185" t="s">
        <v>537</v>
      </c>
      <c r="B24" s="185"/>
      <c r="C24" s="185"/>
      <c r="D24" s="185"/>
      <c r="E24" s="185"/>
      <c r="F24" s="646">
        <v>749</v>
      </c>
      <c r="G24" s="386">
        <v>650</v>
      </c>
      <c r="H24" s="23"/>
      <c r="I24" s="16"/>
      <c r="J24" s="16"/>
      <c r="K24" s="16"/>
      <c r="L24" s="16"/>
      <c r="M24" s="16"/>
      <c r="N24" s="16"/>
      <c r="O24" s="16"/>
      <c r="P24" s="16"/>
      <c r="Q24" s="15"/>
    </row>
    <row r="25" spans="1:22" s="70" customFormat="1">
      <c r="A25" s="339" t="s">
        <v>398</v>
      </c>
      <c r="B25" s="185"/>
      <c r="C25" s="185"/>
      <c r="D25" s="185"/>
      <c r="E25" s="185"/>
      <c r="F25" s="645">
        <f>SUM(F21:F24)</f>
        <v>3471</v>
      </c>
      <c r="G25" s="188">
        <f>SUM(G21:G24)</f>
        <v>2862</v>
      </c>
      <c r="H25" s="23"/>
      <c r="I25" s="16"/>
      <c r="J25" s="16"/>
      <c r="K25" s="16"/>
      <c r="L25" s="16"/>
      <c r="M25" s="16"/>
      <c r="N25" s="16"/>
      <c r="O25" s="16"/>
      <c r="P25" s="16"/>
    </row>
    <row r="26" spans="1:22" s="70" customFormat="1">
      <c r="A26" s="185" t="s">
        <v>538</v>
      </c>
      <c r="B26" s="185"/>
      <c r="C26" s="185"/>
      <c r="D26" s="185"/>
      <c r="E26" s="185"/>
      <c r="F26" s="646">
        <v>656</v>
      </c>
      <c r="G26" s="386">
        <v>648</v>
      </c>
      <c r="H26" s="23"/>
      <c r="I26" s="16"/>
      <c r="J26" s="16"/>
      <c r="K26" s="16"/>
      <c r="L26" s="16"/>
      <c r="M26" s="16"/>
      <c r="N26" s="16"/>
      <c r="O26" s="16"/>
      <c r="P26" s="16"/>
    </row>
    <row r="27" spans="1:22" s="70" customFormat="1">
      <c r="A27" s="364" t="s">
        <v>399</v>
      </c>
      <c r="B27" s="364"/>
      <c r="C27" s="364"/>
      <c r="D27" s="364"/>
      <c r="E27" s="364"/>
      <c r="F27" s="646">
        <f>SUM(F25:F26)</f>
        <v>4127</v>
      </c>
      <c r="G27" s="386">
        <f>SUM(G25:G26)</f>
        <v>3510</v>
      </c>
      <c r="H27" s="23"/>
      <c r="I27" s="16"/>
      <c r="J27" s="16"/>
      <c r="K27" s="16"/>
      <c r="L27" s="16"/>
      <c r="M27" s="16"/>
      <c r="N27" s="16"/>
      <c r="O27" s="16"/>
      <c r="P27" s="16"/>
    </row>
    <row r="28" spans="1:22" ht="6" customHeight="1">
      <c r="A28" s="340"/>
      <c r="B28" s="340"/>
      <c r="C28" s="340"/>
      <c r="D28" s="340"/>
      <c r="E28" s="340"/>
      <c r="F28" s="340"/>
      <c r="G28" s="340"/>
      <c r="H28" s="237"/>
      <c r="I28" s="243"/>
    </row>
    <row r="29" spans="1:22">
      <c r="A29" s="238"/>
      <c r="B29" s="237"/>
      <c r="C29" s="237"/>
      <c r="D29" s="237"/>
      <c r="E29" s="237"/>
      <c r="F29" s="237"/>
      <c r="G29" s="237"/>
      <c r="H29" s="237"/>
      <c r="I29" s="243"/>
    </row>
    <row r="30" spans="1:22">
      <c r="A30" s="238"/>
      <c r="B30" s="237"/>
      <c r="C30" s="237"/>
      <c r="D30" s="237"/>
      <c r="E30" s="237"/>
      <c r="F30" s="237"/>
      <c r="G30" s="237"/>
      <c r="H30" s="237"/>
      <c r="I30" s="243"/>
    </row>
    <row r="31" spans="1:22">
      <c r="A31" s="238"/>
      <c r="B31" s="237"/>
      <c r="C31" s="237"/>
      <c r="D31" s="237"/>
      <c r="E31" s="237"/>
      <c r="F31" s="237"/>
      <c r="G31" s="237"/>
      <c r="H31" s="237"/>
      <c r="I31" s="243"/>
    </row>
    <row r="32" spans="1:22">
      <c r="A32" s="238"/>
      <c r="B32" s="237"/>
      <c r="C32" s="237"/>
      <c r="D32" s="237"/>
      <c r="E32" s="237"/>
      <c r="F32" s="237"/>
      <c r="G32" s="237"/>
      <c r="H32" s="237"/>
      <c r="I32" s="243"/>
    </row>
    <row r="33" spans="1:9">
      <c r="A33" s="238"/>
      <c r="B33" s="237"/>
      <c r="C33" s="237"/>
      <c r="D33" s="237"/>
      <c r="E33" s="237"/>
      <c r="F33" s="237"/>
      <c r="G33" s="237"/>
      <c r="H33" s="237"/>
      <c r="I33" s="243"/>
    </row>
    <row r="34" spans="1:9">
      <c r="A34" s="238"/>
      <c r="B34" s="237"/>
      <c r="C34" s="237"/>
      <c r="D34" s="237"/>
      <c r="E34" s="237"/>
      <c r="F34" s="237"/>
      <c r="G34" s="237"/>
      <c r="H34" s="237"/>
      <c r="I34" s="243"/>
    </row>
    <row r="35" spans="1:9">
      <c r="A35" s="185"/>
    </row>
    <row r="36" spans="1:9">
      <c r="A36" s="70"/>
    </row>
  </sheetData>
  <mergeCells count="1">
    <mergeCell ref="P17:V17"/>
  </mergeCells>
  <phoneticPr fontId="6" type="noConversion"/>
  <printOptions horizontalCentered="1"/>
  <pageMargins left="0.62992125984251968" right="0" top="0.74803149606299213" bottom="0.74803149606299213" header="0.31496062992125984" footer="0.31496062992125984"/>
  <pageSetup paperSize="9" scale="61" orientation="portrait" r:id="rId1"/>
  <ignoredErrors>
    <ignoredError sqref="D11:G11 F25:G25 F27" formulaRange="1"/>
  </ignoredError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5">
    <tabColor rgb="FF00B050"/>
    <pageSetUpPr fitToPage="1"/>
  </sheetPr>
  <dimension ref="A1:H52"/>
  <sheetViews>
    <sheetView showGridLines="0" topLeftCell="A22" zoomScaleNormal="100" zoomScaleSheetLayoutView="100" workbookViewId="0">
      <selection activeCell="F24" sqref="F24"/>
    </sheetView>
  </sheetViews>
  <sheetFormatPr defaultColWidth="9.1796875" defaultRowHeight="17.25" customHeight="1"/>
  <cols>
    <col min="1" max="1" width="79.1796875" style="5" customWidth="1"/>
    <col min="2" max="4" width="12.7265625" style="5" customWidth="1"/>
    <col min="5" max="5" width="2.453125" style="5" customWidth="1"/>
    <col min="6" max="16384" width="9.1796875" style="5"/>
  </cols>
  <sheetData>
    <row r="1" spans="1:7" s="64" customFormat="1" ht="21.5">
      <c r="A1" s="307" t="s">
        <v>760</v>
      </c>
      <c r="B1" s="61"/>
      <c r="C1" s="61"/>
      <c r="D1" s="61"/>
    </row>
    <row r="2" spans="1:7" s="64" customFormat="1" ht="19" customHeight="1">
      <c r="A2" s="798"/>
      <c r="B2" s="798"/>
      <c r="C2" s="798"/>
      <c r="D2" s="798"/>
      <c r="E2" s="798"/>
      <c r="F2" s="798"/>
    </row>
    <row r="3" spans="1:7" ht="14.15" customHeight="1">
      <c r="A3" s="88"/>
      <c r="B3" s="70"/>
      <c r="C3" s="70"/>
      <c r="D3" s="55"/>
      <c r="E3" s="4"/>
    </row>
    <row r="4" spans="1:7" ht="14.15" customHeight="1">
      <c r="A4" s="88"/>
      <c r="B4" s="296" t="s">
        <v>10</v>
      </c>
      <c r="C4" s="297" t="s">
        <v>10</v>
      </c>
      <c r="D4" s="297" t="s">
        <v>10</v>
      </c>
    </row>
    <row r="5" spans="1:7" ht="15" customHeight="1">
      <c r="A5" s="449"/>
      <c r="B5" s="365">
        <v>2021</v>
      </c>
      <c r="C5" s="366" t="s">
        <v>915</v>
      </c>
      <c r="D5" s="445">
        <v>2019</v>
      </c>
    </row>
    <row r="6" spans="1:7" ht="15" customHeight="1">
      <c r="A6" s="88" t="s">
        <v>32</v>
      </c>
      <c r="B6" s="641">
        <v>1372</v>
      </c>
      <c r="C6" s="221">
        <v>3856.9090755399998</v>
      </c>
      <c r="D6" s="221">
        <v>770.90287680000108</v>
      </c>
      <c r="E6" s="4"/>
      <c r="F6" s="840"/>
    </row>
    <row r="7" spans="1:7" ht="15" customHeight="1">
      <c r="A7" s="185" t="s">
        <v>400</v>
      </c>
      <c r="B7" s="641">
        <v>-14</v>
      </c>
      <c r="C7" s="221">
        <v>-26.808420680000001</v>
      </c>
      <c r="D7" s="221">
        <v>-24.983123819999999</v>
      </c>
      <c r="E7" s="4"/>
    </row>
    <row r="8" spans="1:7" ht="15" customHeight="1">
      <c r="A8" s="88" t="s">
        <v>117</v>
      </c>
      <c r="B8" s="646">
        <v>759</v>
      </c>
      <c r="C8" s="386">
        <v>2506.7088887499999</v>
      </c>
      <c r="D8" s="386">
        <v>421.22707921</v>
      </c>
      <c r="E8" s="4"/>
    </row>
    <row r="9" spans="1:7" ht="15" customHeight="1">
      <c r="A9" s="229" t="s">
        <v>436</v>
      </c>
      <c r="B9" s="641">
        <f>SUM(B6:B8)</f>
        <v>2117</v>
      </c>
      <c r="C9" s="254">
        <f>SUM(C6:C8)</f>
        <v>6336.8095436099993</v>
      </c>
      <c r="D9" s="254">
        <f>SUM(D6:D8)</f>
        <v>1167.1468321900011</v>
      </c>
      <c r="E9" s="4"/>
    </row>
    <row r="10" spans="1:7" ht="14.5" customHeight="1">
      <c r="A10" s="364" t="s">
        <v>286</v>
      </c>
      <c r="B10" s="646">
        <f>SUM(B9:B9)</f>
        <v>2117</v>
      </c>
      <c r="C10" s="386">
        <f>SUM(C9:C9)</f>
        <v>6336.8095436099993</v>
      </c>
      <c r="D10" s="386">
        <f>SUM(D9:D9)</f>
        <v>1167.1468321900011</v>
      </c>
    </row>
    <row r="11" spans="1:7" ht="15.65" customHeight="1">
      <c r="A11" s="88"/>
      <c r="B11" s="97"/>
      <c r="C11" s="88"/>
      <c r="D11" s="55"/>
    </row>
    <row r="12" spans="1:7" ht="63.5" customHeight="1">
      <c r="A12" s="890" t="s">
        <v>916</v>
      </c>
      <c r="B12" s="890"/>
      <c r="C12" s="890"/>
      <c r="D12" s="890"/>
      <c r="E12" s="890"/>
    </row>
    <row r="13" spans="1:7" ht="17.5" customHeight="1">
      <c r="A13" s="820"/>
      <c r="B13" s="820"/>
      <c r="C13" s="820"/>
      <c r="D13" s="820"/>
      <c r="E13" s="820"/>
    </row>
    <row r="14" spans="1:7" ht="14.5" customHeight="1">
      <c r="A14" s="88" t="s">
        <v>918</v>
      </c>
      <c r="B14" s="70"/>
      <c r="C14" s="70"/>
      <c r="D14" s="70"/>
    </row>
    <row r="15" spans="1:7" ht="14.5" customHeight="1">
      <c r="A15" s="88"/>
      <c r="B15" s="296" t="s">
        <v>917</v>
      </c>
      <c r="C15" s="296" t="s">
        <v>37</v>
      </c>
      <c r="D15" s="296" t="s">
        <v>10</v>
      </c>
      <c r="G15" s="56"/>
    </row>
    <row r="16" spans="1:7" ht="15" customHeight="1">
      <c r="A16" s="364"/>
      <c r="B16" s="365" t="s">
        <v>703</v>
      </c>
      <c r="C16" s="365" t="s">
        <v>704</v>
      </c>
      <c r="D16" s="365">
        <v>2021</v>
      </c>
    </row>
    <row r="17" spans="1:8" ht="15" customHeight="1">
      <c r="A17" s="88" t="s">
        <v>4</v>
      </c>
      <c r="B17" s="641">
        <v>1584</v>
      </c>
      <c r="C17" s="641">
        <v>160</v>
      </c>
      <c r="D17" s="641">
        <f>SUM(B17:C17)</f>
        <v>1744</v>
      </c>
      <c r="F17" s="840"/>
    </row>
    <row r="18" spans="1:8" ht="15" customHeight="1">
      <c r="A18" s="88" t="s">
        <v>30</v>
      </c>
      <c r="B18" s="641">
        <v>4</v>
      </c>
      <c r="C18" s="641">
        <v>4</v>
      </c>
      <c r="D18" s="641">
        <f t="shared" ref="D18:D26" si="0">SUM(B18:C18)</f>
        <v>8</v>
      </c>
    </row>
    <row r="19" spans="1:8" ht="15" customHeight="1">
      <c r="A19" s="88" t="s">
        <v>27</v>
      </c>
      <c r="B19" s="641">
        <v>15</v>
      </c>
      <c r="C19" s="641">
        <v>6</v>
      </c>
      <c r="D19" s="641">
        <f t="shared" si="0"/>
        <v>21</v>
      </c>
    </row>
    <row r="20" spans="1:8" ht="15" customHeight="1">
      <c r="A20" s="88" t="s">
        <v>747</v>
      </c>
      <c r="B20" s="641">
        <v>48</v>
      </c>
      <c r="C20" s="641">
        <v>35</v>
      </c>
      <c r="D20" s="641">
        <f t="shared" si="0"/>
        <v>83</v>
      </c>
    </row>
    <row r="21" spans="1:8" ht="15" customHeight="1">
      <c r="A21" s="88" t="s">
        <v>748</v>
      </c>
      <c r="B21" s="641">
        <v>-385</v>
      </c>
      <c r="C21" s="641">
        <v>-43</v>
      </c>
      <c r="D21" s="641">
        <f t="shared" si="0"/>
        <v>-428</v>
      </c>
    </row>
    <row r="22" spans="1:8" ht="15" customHeight="1">
      <c r="A22" s="88" t="s">
        <v>919</v>
      </c>
      <c r="B22" s="646">
        <v>-43</v>
      </c>
      <c r="C22" s="646">
        <v>-13</v>
      </c>
      <c r="D22" s="646">
        <f t="shared" si="0"/>
        <v>-56</v>
      </c>
    </row>
    <row r="23" spans="1:8" ht="15" customHeight="1">
      <c r="A23" s="88" t="s">
        <v>285</v>
      </c>
      <c r="B23" s="641">
        <f>SUM(B17:B22)</f>
        <v>1223</v>
      </c>
      <c r="C23" s="641">
        <f>SUM(C17:C22)</f>
        <v>149</v>
      </c>
      <c r="D23" s="641">
        <f t="shared" si="0"/>
        <v>1372</v>
      </c>
    </row>
    <row r="24" spans="1:8" ht="15" customHeight="1">
      <c r="A24" s="88" t="s">
        <v>400</v>
      </c>
      <c r="B24" s="641">
        <v>0</v>
      </c>
      <c r="C24" s="641">
        <v>-14</v>
      </c>
      <c r="D24" s="641">
        <f t="shared" si="0"/>
        <v>-14</v>
      </c>
    </row>
    <row r="25" spans="1:8" ht="14">
      <c r="A25" s="88" t="s">
        <v>117</v>
      </c>
      <c r="B25" s="646">
        <v>609</v>
      </c>
      <c r="C25" s="646">
        <v>150</v>
      </c>
      <c r="D25" s="646">
        <f t="shared" si="0"/>
        <v>759</v>
      </c>
    </row>
    <row r="26" spans="1:8" ht="15" customHeight="1">
      <c r="A26" s="765" t="s">
        <v>286</v>
      </c>
      <c r="B26" s="641">
        <f>SUM(B23:B25)</f>
        <v>1832</v>
      </c>
      <c r="C26" s="641">
        <f>SUM(C23:C25)</f>
        <v>285</v>
      </c>
      <c r="D26" s="641">
        <f t="shared" si="0"/>
        <v>2117</v>
      </c>
      <c r="F26" s="19"/>
      <c r="G26" s="19"/>
      <c r="H26" s="6"/>
    </row>
    <row r="27" spans="1:8" ht="15" customHeight="1">
      <c r="A27" s="765" t="s">
        <v>746</v>
      </c>
      <c r="B27" s="645"/>
      <c r="C27" s="645"/>
      <c r="D27" s="645"/>
      <c r="F27" s="19"/>
      <c r="G27" s="19"/>
      <c r="H27" s="6"/>
    </row>
    <row r="28" spans="1:8" ht="15" customHeight="1">
      <c r="A28" s="106" t="s">
        <v>920</v>
      </c>
      <c r="B28" s="645">
        <v>1818</v>
      </c>
      <c r="C28" s="645">
        <v>270</v>
      </c>
      <c r="D28" s="645">
        <f>B28+C28</f>
        <v>2088</v>
      </c>
      <c r="F28" s="19"/>
      <c r="G28" s="19"/>
      <c r="H28" s="6"/>
    </row>
    <row r="29" spans="1:8" ht="15" customHeight="1">
      <c r="A29" s="410" t="s">
        <v>337</v>
      </c>
      <c r="B29" s="646">
        <v>14</v>
      </c>
      <c r="C29" s="646">
        <v>15</v>
      </c>
      <c r="D29" s="646">
        <f>B29+C29</f>
        <v>29</v>
      </c>
      <c r="F29" s="19"/>
      <c r="G29" s="6"/>
      <c r="H29" s="6"/>
    </row>
    <row r="30" spans="1:8" ht="15" customHeight="1">
      <c r="A30" s="236"/>
      <c r="B30" s="236"/>
      <c r="C30" s="161"/>
      <c r="D30" s="161"/>
      <c r="F30" s="6"/>
      <c r="G30" s="6"/>
      <c r="H30" s="6"/>
    </row>
    <row r="31" spans="1:8" ht="14">
      <c r="A31" s="236" t="s">
        <v>921</v>
      </c>
      <c r="B31" s="236"/>
      <c r="C31" s="161"/>
      <c r="D31" s="161"/>
      <c r="F31" s="6"/>
      <c r="G31" s="6"/>
      <c r="H31" s="6"/>
    </row>
    <row r="32" spans="1:8" ht="14">
      <c r="A32" s="236" t="s">
        <v>922</v>
      </c>
      <c r="B32" s="236"/>
      <c r="C32" s="161"/>
      <c r="D32" s="161"/>
      <c r="F32" s="6"/>
      <c r="G32" s="6"/>
      <c r="H32" s="6"/>
    </row>
    <row r="33" spans="1:8" ht="12.5">
      <c r="A33" s="922" t="s">
        <v>923</v>
      </c>
      <c r="B33" s="922"/>
      <c r="C33" s="922"/>
      <c r="D33" s="922"/>
      <c r="F33" s="6"/>
      <c r="G33" s="6"/>
      <c r="H33" s="6"/>
    </row>
    <row r="34" spans="1:8" ht="14">
      <c r="A34" s="236"/>
      <c r="B34" s="236"/>
      <c r="C34" s="161"/>
      <c r="D34" s="161"/>
      <c r="F34" s="6"/>
    </row>
    <row r="35" spans="1:8" ht="17.25" customHeight="1">
      <c r="A35" s="236"/>
      <c r="B35" s="236"/>
      <c r="C35" s="161"/>
      <c r="D35" s="161"/>
      <c r="F35" s="6"/>
    </row>
    <row r="36" spans="1:8" ht="18" customHeight="1">
      <c r="A36" s="354" t="s">
        <v>28</v>
      </c>
      <c r="B36" s="195"/>
      <c r="C36" s="195"/>
    </row>
    <row r="37" spans="1:8" ht="17.25" customHeight="1">
      <c r="A37" s="553"/>
      <c r="B37" s="208"/>
      <c r="C37" s="208"/>
      <c r="D37" s="320"/>
      <c r="E37" s="320"/>
      <c r="F37" s="320"/>
    </row>
    <row r="38" spans="1:8" ht="17.25" customHeight="1">
      <c r="A38" s="88"/>
      <c r="B38" s="308" t="s">
        <v>10</v>
      </c>
      <c r="C38" s="298" t="s">
        <v>10</v>
      </c>
      <c r="D38" s="298" t="s">
        <v>10</v>
      </c>
    </row>
    <row r="39" spans="1:8" ht="15" customHeight="1">
      <c r="A39" s="449"/>
      <c r="B39" s="365">
        <v>2021</v>
      </c>
      <c r="C39" s="366">
        <v>2020</v>
      </c>
      <c r="D39" s="445">
        <v>2019</v>
      </c>
    </row>
    <row r="40" spans="1:8" ht="15" customHeight="1">
      <c r="A40" s="88" t="s">
        <v>29</v>
      </c>
      <c r="B40" s="641">
        <v>3</v>
      </c>
      <c r="C40" s="221">
        <v>1.4184031699999999</v>
      </c>
      <c r="D40" s="221">
        <v>81.926302430000007</v>
      </c>
    </row>
    <row r="41" spans="1:8" ht="15" customHeight="1">
      <c r="A41" s="88" t="s">
        <v>30</v>
      </c>
      <c r="B41" s="641">
        <v>4</v>
      </c>
      <c r="C41" s="221">
        <v>20.564445210000002</v>
      </c>
      <c r="D41" s="221">
        <v>18.51167298</v>
      </c>
    </row>
    <row r="42" spans="1:8" ht="15" customHeight="1">
      <c r="A42" s="88" t="s">
        <v>31</v>
      </c>
      <c r="B42" s="641">
        <v>10</v>
      </c>
      <c r="C42" s="221">
        <v>4.8798163800000003</v>
      </c>
      <c r="D42" s="221">
        <v>15.216452609999999</v>
      </c>
    </row>
    <row r="43" spans="1:8" ht="15" customHeight="1">
      <c r="A43" s="88" t="s">
        <v>173</v>
      </c>
      <c r="B43" s="646">
        <v>-3</v>
      </c>
      <c r="C43" s="386">
        <v>-0.98340029000000007</v>
      </c>
      <c r="D43" s="386">
        <v>-12.04795799</v>
      </c>
    </row>
    <row r="44" spans="1:8" ht="15" customHeight="1">
      <c r="A44" s="88" t="s">
        <v>174</v>
      </c>
      <c r="B44" s="641">
        <f>SUM(B40:B43)</f>
        <v>14</v>
      </c>
      <c r="C44" s="169">
        <f>SUM(C40:C43)</f>
        <v>25.879264470000006</v>
      </c>
      <c r="D44" s="169">
        <f>SUM(D40:D43)</f>
        <v>103.60647003000001</v>
      </c>
    </row>
    <row r="45" spans="1:8" ht="15" customHeight="1">
      <c r="A45" s="88" t="s">
        <v>300</v>
      </c>
      <c r="B45" s="646">
        <v>35</v>
      </c>
      <c r="C45" s="386">
        <v>9.1422786800000004</v>
      </c>
      <c r="D45" s="386">
        <v>65</v>
      </c>
    </row>
    <row r="46" spans="1:8" ht="15" customHeight="1">
      <c r="A46" s="88" t="s">
        <v>33</v>
      </c>
      <c r="B46" s="646">
        <f>SUM(B44:B45)</f>
        <v>49</v>
      </c>
      <c r="C46" s="386">
        <f>SUM(C44:C45)</f>
        <v>35.021543150000007</v>
      </c>
      <c r="D46" s="386">
        <f>SUM(D44:D45)</f>
        <v>168.60647003000003</v>
      </c>
    </row>
    <row r="47" spans="1:8" ht="15" customHeight="1">
      <c r="A47" s="88" t="s">
        <v>301</v>
      </c>
      <c r="B47" s="641">
        <v>40</v>
      </c>
      <c r="C47" s="221">
        <v>34.4</v>
      </c>
      <c r="D47" s="221">
        <v>167.82032513999999</v>
      </c>
      <c r="F47" s="840"/>
    </row>
    <row r="48" spans="1:8" ht="15" customHeight="1">
      <c r="A48" s="88" t="s">
        <v>302</v>
      </c>
      <c r="B48" s="641">
        <v>3</v>
      </c>
      <c r="C48" s="221">
        <v>0</v>
      </c>
      <c r="D48" s="221">
        <v>1.2876748600000001</v>
      </c>
    </row>
    <row r="49" spans="1:4" ht="15" customHeight="1">
      <c r="A49" s="88" t="s">
        <v>303</v>
      </c>
      <c r="B49" s="646">
        <v>6</v>
      </c>
      <c r="C49" s="386">
        <v>1</v>
      </c>
      <c r="D49" s="386">
        <v>0</v>
      </c>
    </row>
    <row r="50" spans="1:4" ht="17.25" customHeight="1">
      <c r="A50" s="544"/>
      <c r="B50" s="646">
        <f>SUM(B47:B49)</f>
        <v>49</v>
      </c>
      <c r="C50" s="386">
        <f>SUM(C47:C49)</f>
        <v>35.4</v>
      </c>
      <c r="D50" s="386">
        <f>SUM(D47:D49)</f>
        <v>169.108</v>
      </c>
    </row>
    <row r="51" spans="1:4" ht="17.25" customHeight="1">
      <c r="A51" s="88"/>
      <c r="B51" s="97"/>
      <c r="C51" s="88"/>
    </row>
    <row r="52" spans="1:4" ht="17.25" customHeight="1">
      <c r="A52" s="111"/>
      <c r="B52"/>
      <c r="C52"/>
    </row>
  </sheetData>
  <mergeCells count="2">
    <mergeCell ref="A33:D33"/>
    <mergeCell ref="A12:E12"/>
  </mergeCells>
  <phoneticPr fontId="6" type="noConversion"/>
  <printOptions horizontalCentered="1"/>
  <pageMargins left="0.23622047244094491" right="0.23622047244094491" top="0.74803149606299213" bottom="0.74803149606299213" header="0.31496062992125984" footer="0.31496062992125984"/>
  <pageSetup paperSize="9" scale="68" orientation="portrait" r:id="rId1"/>
  <ignoredErrors>
    <ignoredError sqref="D3 B9:D9 B44:D44" formulaRange="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6">
    <tabColor rgb="FF00B050"/>
    <pageSetUpPr fitToPage="1"/>
  </sheetPr>
  <dimension ref="A1:H49"/>
  <sheetViews>
    <sheetView showGridLines="0" topLeftCell="A13" zoomScaleNormal="100" zoomScaleSheetLayoutView="100" workbookViewId="0">
      <selection activeCell="A17" sqref="A17"/>
    </sheetView>
  </sheetViews>
  <sheetFormatPr defaultColWidth="9.1796875" defaultRowHeight="17.25" customHeight="1"/>
  <cols>
    <col min="1" max="1" width="79.81640625" style="1" customWidth="1"/>
    <col min="2" max="2" width="14" style="1" customWidth="1"/>
    <col min="3" max="3" width="12.1796875" style="1" customWidth="1"/>
    <col min="4" max="5" width="12.7265625" style="1" customWidth="1"/>
    <col min="6" max="6" width="2.7265625" style="1" customWidth="1"/>
    <col min="7" max="16384" width="9.1796875" style="1"/>
  </cols>
  <sheetData>
    <row r="1" spans="1:8" s="64" customFormat="1" ht="21.5">
      <c r="A1" s="307" t="s">
        <v>539</v>
      </c>
      <c r="B1" s="307"/>
      <c r="C1" s="307"/>
      <c r="D1" s="9"/>
      <c r="E1" s="61"/>
    </row>
    <row r="2" spans="1:8" s="61" customFormat="1" ht="14.5" customHeight="1">
      <c r="A2" s="57"/>
      <c r="B2" s="57"/>
      <c r="C2" s="57"/>
      <c r="D2" s="57"/>
      <c r="E2" s="58"/>
      <c r="F2" s="59"/>
      <c r="G2" s="60"/>
    </row>
    <row r="3" spans="1:8" ht="14.5" customHeight="1">
      <c r="A3" s="149"/>
      <c r="B3" s="296" t="s">
        <v>10</v>
      </c>
      <c r="C3" s="296" t="s">
        <v>10</v>
      </c>
      <c r="D3" s="296" t="s">
        <v>10</v>
      </c>
      <c r="E3" s="297" t="s">
        <v>10</v>
      </c>
    </row>
    <row r="4" spans="1:8" ht="11.5" customHeight="1">
      <c r="A4" s="149"/>
      <c r="B4" s="296">
        <v>2021</v>
      </c>
      <c r="C4" s="296">
        <v>2021</v>
      </c>
      <c r="D4" s="296">
        <v>2021</v>
      </c>
      <c r="E4" s="297">
        <v>2020</v>
      </c>
    </row>
    <row r="5" spans="1:8" ht="13" customHeight="1">
      <c r="A5" s="554"/>
      <c r="B5" s="365" t="s">
        <v>924</v>
      </c>
      <c r="C5" s="365" t="s">
        <v>925</v>
      </c>
      <c r="D5" s="365" t="s">
        <v>38</v>
      </c>
      <c r="E5" s="366" t="s">
        <v>38</v>
      </c>
    </row>
    <row r="6" spans="1:8" ht="13" customHeight="1">
      <c r="A6" s="822" t="s">
        <v>599</v>
      </c>
      <c r="B6" s="646">
        <v>0</v>
      </c>
      <c r="C6" s="646">
        <v>2</v>
      </c>
      <c r="D6" s="646">
        <f>SUM(B6:C6)</f>
        <v>2</v>
      </c>
      <c r="E6" s="361">
        <v>17</v>
      </c>
    </row>
    <row r="7" spans="1:8" ht="13" customHeight="1">
      <c r="A7" s="831"/>
      <c r="B7" s="645"/>
      <c r="C7" s="645"/>
      <c r="D7" s="645"/>
      <c r="E7" s="298"/>
      <c r="H7" s="844"/>
    </row>
    <row r="8" spans="1:8" ht="15" customHeight="1">
      <c r="A8" s="354"/>
      <c r="B8" s="645"/>
      <c r="C8" s="645"/>
      <c r="D8" s="645"/>
      <c r="E8" s="279"/>
    </row>
    <row r="9" spans="1:8" ht="15" customHeight="1">
      <c r="A9" s="831" t="s">
        <v>144</v>
      </c>
      <c r="B9" s="645"/>
      <c r="C9" s="645"/>
      <c r="D9" s="645"/>
      <c r="E9" s="279"/>
    </row>
    <row r="10" spans="1:8" ht="15" customHeight="1">
      <c r="A10" s="106" t="s">
        <v>351</v>
      </c>
      <c r="B10" s="641">
        <v>899</v>
      </c>
      <c r="C10" s="641">
        <v>2</v>
      </c>
      <c r="D10" s="641">
        <f>SUM(B10:C10)</f>
        <v>901</v>
      </c>
      <c r="E10" s="277">
        <v>1</v>
      </c>
    </row>
    <row r="11" spans="1:8" ht="15" customHeight="1">
      <c r="A11" s="106" t="s">
        <v>25</v>
      </c>
      <c r="B11" s="641">
        <v>425</v>
      </c>
      <c r="C11" s="641">
        <v>22</v>
      </c>
      <c r="D11" s="641">
        <f t="shared" ref="D11:D14" si="0">SUM(B11:C11)</f>
        <v>447</v>
      </c>
      <c r="E11" s="277">
        <v>4</v>
      </c>
    </row>
    <row r="12" spans="1:8" ht="15" customHeight="1">
      <c r="A12" s="106" t="s">
        <v>926</v>
      </c>
      <c r="B12" s="641">
        <v>329</v>
      </c>
      <c r="C12" s="641">
        <v>0</v>
      </c>
      <c r="D12" s="641">
        <f t="shared" si="0"/>
        <v>329</v>
      </c>
      <c r="E12" s="277">
        <v>0</v>
      </c>
    </row>
    <row r="13" spans="1:8" ht="15" customHeight="1">
      <c r="A13" s="106" t="s">
        <v>30</v>
      </c>
      <c r="B13" s="646">
        <v>25</v>
      </c>
      <c r="C13" s="646">
        <v>0</v>
      </c>
      <c r="D13" s="646">
        <f t="shared" si="0"/>
        <v>25</v>
      </c>
      <c r="E13" s="361">
        <v>0</v>
      </c>
    </row>
    <row r="14" spans="1:8" ht="15" customHeight="1">
      <c r="A14" s="106"/>
      <c r="B14" s="646">
        <f>SUM(B10:B13)</f>
        <v>1678</v>
      </c>
      <c r="C14" s="646">
        <f>SUM(C10:C13)</f>
        <v>24</v>
      </c>
      <c r="D14" s="646">
        <f t="shared" si="0"/>
        <v>1702</v>
      </c>
      <c r="E14" s="361">
        <f t="shared" ref="E14" si="1">SUM(E10:E13)</f>
        <v>5</v>
      </c>
    </row>
    <row r="15" spans="1:8" ht="15" customHeight="1">
      <c r="A15" s="831" t="s">
        <v>31</v>
      </c>
      <c r="B15" s="641"/>
      <c r="C15" s="641"/>
      <c r="D15" s="641"/>
      <c r="E15" s="277"/>
    </row>
    <row r="16" spans="1:8" ht="15" customHeight="1">
      <c r="A16" s="106" t="s">
        <v>26</v>
      </c>
      <c r="B16" s="641">
        <v>258</v>
      </c>
      <c r="C16" s="641">
        <v>0</v>
      </c>
      <c r="D16" s="641">
        <f t="shared" ref="D16:D20" si="2">SUM(B16:C16)</f>
        <v>258</v>
      </c>
      <c r="E16" s="277">
        <v>6</v>
      </c>
    </row>
    <row r="17" spans="1:5" ht="15" customHeight="1">
      <c r="A17" s="106" t="s">
        <v>27</v>
      </c>
      <c r="B17" s="641">
        <v>336</v>
      </c>
      <c r="C17" s="641">
        <v>0</v>
      </c>
      <c r="D17" s="641">
        <f t="shared" si="2"/>
        <v>336</v>
      </c>
      <c r="E17" s="278">
        <v>0</v>
      </c>
    </row>
    <row r="18" spans="1:5" ht="15" customHeight="1">
      <c r="A18" s="106" t="s">
        <v>927</v>
      </c>
      <c r="B18" s="641">
        <v>11</v>
      </c>
      <c r="C18" s="641">
        <v>0</v>
      </c>
      <c r="D18" s="641">
        <f t="shared" si="2"/>
        <v>11</v>
      </c>
      <c r="E18" s="278">
        <v>0</v>
      </c>
    </row>
    <row r="19" spans="1:5" ht="15" customHeight="1">
      <c r="A19" s="106" t="s">
        <v>98</v>
      </c>
      <c r="B19" s="641">
        <v>90</v>
      </c>
      <c r="C19" s="641">
        <v>0</v>
      </c>
      <c r="D19" s="641">
        <f t="shared" si="2"/>
        <v>90</v>
      </c>
      <c r="E19" s="278">
        <v>0</v>
      </c>
    </row>
    <row r="20" spans="1:5" ht="15" customHeight="1">
      <c r="A20" s="106" t="s">
        <v>928</v>
      </c>
      <c r="B20" s="646">
        <v>2</v>
      </c>
      <c r="C20" s="646">
        <v>0</v>
      </c>
      <c r="D20" s="646">
        <f t="shared" si="2"/>
        <v>2</v>
      </c>
      <c r="E20" s="361">
        <v>0</v>
      </c>
    </row>
    <row r="21" spans="1:5" ht="15" customHeight="1">
      <c r="A21" s="106"/>
      <c r="B21" s="646">
        <f>SUM(B16:B20)</f>
        <v>697</v>
      </c>
      <c r="C21" s="646">
        <f t="shared" ref="C21:D21" si="3">SUM(C16:C20)</f>
        <v>0</v>
      </c>
      <c r="D21" s="646">
        <f t="shared" si="3"/>
        <v>697</v>
      </c>
      <c r="E21" s="361">
        <f t="shared" ref="E21" si="4">SUM(E16:E20)</f>
        <v>6</v>
      </c>
    </row>
    <row r="22" spans="1:5" ht="15" customHeight="1">
      <c r="A22" s="831" t="s">
        <v>401</v>
      </c>
      <c r="B22" s="646">
        <f>B6+B14+B21</f>
        <v>2375</v>
      </c>
      <c r="C22" s="646">
        <f t="shared" ref="C22:E22" si="5">C6+C14+C21</f>
        <v>26</v>
      </c>
      <c r="D22" s="646">
        <f t="shared" si="5"/>
        <v>2401</v>
      </c>
      <c r="E22" s="361">
        <f t="shared" si="5"/>
        <v>28</v>
      </c>
    </row>
    <row r="23" spans="1:5" ht="15" customHeight="1">
      <c r="A23" s="88"/>
      <c r="B23" s="645"/>
      <c r="C23" s="645"/>
      <c r="D23" s="645"/>
      <c r="E23" s="278"/>
    </row>
    <row r="24" spans="1:5" ht="15" customHeight="1">
      <c r="A24" s="831" t="s">
        <v>8</v>
      </c>
      <c r="B24" s="645"/>
      <c r="C24" s="645"/>
      <c r="D24" s="645"/>
      <c r="E24" s="278"/>
    </row>
    <row r="25" spans="1:5" ht="15" customHeight="1">
      <c r="A25" s="106" t="s">
        <v>929</v>
      </c>
      <c r="B25" s="645">
        <v>652</v>
      </c>
      <c r="C25" s="645">
        <v>0</v>
      </c>
      <c r="D25" s="645">
        <f>SUM(B25:C25)</f>
        <v>652</v>
      </c>
      <c r="E25" s="278">
        <v>1</v>
      </c>
    </row>
    <row r="26" spans="1:5" ht="15" customHeight="1">
      <c r="A26" s="106" t="s">
        <v>930</v>
      </c>
      <c r="B26" s="645">
        <v>9</v>
      </c>
      <c r="C26" s="645">
        <v>0</v>
      </c>
      <c r="D26" s="645">
        <f t="shared" ref="D26:D29" si="6">SUM(B26:C26)</f>
        <v>9</v>
      </c>
      <c r="E26" s="278">
        <v>0</v>
      </c>
    </row>
    <row r="27" spans="1:5" ht="15" customHeight="1">
      <c r="A27" s="106" t="s">
        <v>931</v>
      </c>
      <c r="B27" s="645">
        <v>49</v>
      </c>
      <c r="C27" s="645">
        <v>0</v>
      </c>
      <c r="D27" s="645">
        <f t="shared" si="6"/>
        <v>49</v>
      </c>
      <c r="E27" s="278">
        <v>0</v>
      </c>
    </row>
    <row r="28" spans="1:5" ht="15" customHeight="1">
      <c r="A28" s="106" t="s">
        <v>69</v>
      </c>
      <c r="B28" s="646">
        <v>8</v>
      </c>
      <c r="C28" s="646">
        <v>0</v>
      </c>
      <c r="D28" s="646">
        <f t="shared" si="6"/>
        <v>8</v>
      </c>
      <c r="E28" s="361">
        <v>0</v>
      </c>
    </row>
    <row r="29" spans="1:5" ht="15" customHeight="1">
      <c r="A29" s="106"/>
      <c r="B29" s="646">
        <f>SUM(B25:B28)</f>
        <v>718</v>
      </c>
      <c r="C29" s="646">
        <f t="shared" ref="C29:E29" si="7">SUM(C25:C28)</f>
        <v>0</v>
      </c>
      <c r="D29" s="646">
        <f t="shared" si="6"/>
        <v>718</v>
      </c>
      <c r="E29" s="361">
        <f t="shared" si="7"/>
        <v>1</v>
      </c>
    </row>
    <row r="30" spans="1:5" ht="15" customHeight="1">
      <c r="A30" s="831" t="s">
        <v>9</v>
      </c>
      <c r="B30" s="645"/>
      <c r="C30" s="645"/>
      <c r="D30" s="645"/>
      <c r="E30" s="278"/>
    </row>
    <row r="31" spans="1:5" ht="15" customHeight="1">
      <c r="A31" s="106" t="s">
        <v>932</v>
      </c>
      <c r="B31" s="645">
        <v>12</v>
      </c>
      <c r="C31" s="645">
        <v>0</v>
      </c>
      <c r="D31" s="645">
        <f t="shared" ref="D31:D36" si="8">SUM(B31:C31)</f>
        <v>12</v>
      </c>
      <c r="E31" s="278">
        <v>0</v>
      </c>
    </row>
    <row r="32" spans="1:5" ht="15" customHeight="1">
      <c r="A32" s="106" t="s">
        <v>933</v>
      </c>
      <c r="B32" s="645">
        <v>31</v>
      </c>
      <c r="C32" s="645">
        <v>0</v>
      </c>
      <c r="D32" s="645">
        <f t="shared" si="8"/>
        <v>31</v>
      </c>
      <c r="E32" s="278">
        <v>0</v>
      </c>
    </row>
    <row r="33" spans="1:5" ht="15" customHeight="1">
      <c r="A33" s="106" t="s">
        <v>934</v>
      </c>
      <c r="B33" s="645">
        <v>2</v>
      </c>
      <c r="C33" s="645">
        <v>0</v>
      </c>
      <c r="D33" s="645">
        <f t="shared" si="8"/>
        <v>2</v>
      </c>
      <c r="E33" s="278">
        <v>0</v>
      </c>
    </row>
    <row r="34" spans="1:5" ht="15" customHeight="1">
      <c r="A34" s="106" t="s">
        <v>935</v>
      </c>
      <c r="B34" s="646">
        <v>57</v>
      </c>
      <c r="C34" s="646">
        <v>0</v>
      </c>
      <c r="D34" s="646">
        <f t="shared" si="8"/>
        <v>57</v>
      </c>
      <c r="E34" s="361">
        <v>0</v>
      </c>
    </row>
    <row r="35" spans="1:5" ht="15" customHeight="1">
      <c r="A35" s="106"/>
      <c r="B35" s="646">
        <f>SUM(B31:B34)</f>
        <v>102</v>
      </c>
      <c r="C35" s="646">
        <f t="shared" ref="C35:E35" si="9">SUM(C31:C34)</f>
        <v>0</v>
      </c>
      <c r="D35" s="646">
        <f t="shared" si="8"/>
        <v>102</v>
      </c>
      <c r="E35" s="361">
        <f t="shared" si="9"/>
        <v>0</v>
      </c>
    </row>
    <row r="36" spans="1:5" ht="15" customHeight="1">
      <c r="A36" s="831" t="s">
        <v>191</v>
      </c>
      <c r="B36" s="646">
        <f>B29+B35</f>
        <v>820</v>
      </c>
      <c r="C36" s="646">
        <f t="shared" ref="C36:E36" si="10">C29+C35</f>
        <v>0</v>
      </c>
      <c r="D36" s="646">
        <f t="shared" si="8"/>
        <v>820</v>
      </c>
      <c r="E36" s="361">
        <f t="shared" si="10"/>
        <v>1</v>
      </c>
    </row>
    <row r="37" spans="1:5" ht="6" customHeight="1">
      <c r="A37" s="171"/>
      <c r="B37" s="171"/>
      <c r="C37" s="171"/>
      <c r="D37" s="183"/>
      <c r="E37" s="171"/>
    </row>
    <row r="38" spans="1:5" ht="13.5">
      <c r="A38" s="237" t="s">
        <v>936</v>
      </c>
      <c r="B38" s="237"/>
      <c r="C38" s="237"/>
    </row>
    <row r="39" spans="1:5" ht="13.5">
      <c r="A39" s="237" t="s">
        <v>937</v>
      </c>
      <c r="B39" s="237"/>
      <c r="C39" s="237"/>
      <c r="D39"/>
      <c r="E39"/>
    </row>
    <row r="40" spans="1:5" ht="17.25" customHeight="1">
      <c r="A40"/>
      <c r="D40"/>
      <c r="E40"/>
    </row>
    <row r="41" spans="1:5" ht="17.25" customHeight="1">
      <c r="A41"/>
      <c r="D41"/>
      <c r="E41"/>
    </row>
    <row r="42" spans="1:5" ht="17.25" customHeight="1">
      <c r="A42"/>
      <c r="D42"/>
      <c r="E42"/>
    </row>
    <row r="43" spans="1:5" ht="17.25" customHeight="1">
      <c r="A43"/>
      <c r="D43"/>
      <c r="E43"/>
    </row>
    <row r="44" spans="1:5" ht="17.25" customHeight="1">
      <c r="A44"/>
      <c r="D44"/>
      <c r="E44"/>
    </row>
    <row r="45" spans="1:5" ht="17.25" customHeight="1">
      <c r="A45"/>
      <c r="D45"/>
      <c r="E45"/>
    </row>
    <row r="46" spans="1:5" ht="17.25" customHeight="1">
      <c r="A46"/>
      <c r="D46"/>
      <c r="E46"/>
    </row>
    <row r="47" spans="1:5" ht="17.25" customHeight="1">
      <c r="A47"/>
      <c r="D47"/>
      <c r="E47"/>
    </row>
    <row r="48" spans="1:5" ht="17.25" customHeight="1">
      <c r="A48"/>
      <c r="D48"/>
      <c r="E48"/>
    </row>
    <row r="49" spans="1:5" ht="17.25" customHeight="1">
      <c r="A49"/>
      <c r="D49"/>
      <c r="E49"/>
    </row>
  </sheetData>
  <phoneticPr fontId="6" type="noConversion"/>
  <printOptions horizontalCentered="1"/>
  <pageMargins left="0.35433070866141736" right="0.47244094488188981" top="0.74803149606299213" bottom="0.74803149606299213" header="0.31496062992125984" footer="0.31496062992125984"/>
  <pageSetup paperSize="9" scale="92" orientation="portrait" r:id="rId1"/>
  <ignoredErrors>
    <ignoredError sqref="D35:D36 D29 D14" formula="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7">
    <tabColor rgb="FF00B050"/>
    <pageSetUpPr fitToPage="1"/>
  </sheetPr>
  <dimension ref="A1:K15"/>
  <sheetViews>
    <sheetView showGridLines="0" zoomScaleNormal="100" zoomScaleSheetLayoutView="100" workbookViewId="0">
      <selection activeCell="E7" sqref="E7"/>
    </sheetView>
  </sheetViews>
  <sheetFormatPr defaultColWidth="9.1796875" defaultRowHeight="17.25" customHeight="1"/>
  <cols>
    <col min="1" max="1" width="76.81640625" style="1" customWidth="1"/>
    <col min="2" max="3" width="15.7265625" style="1" customWidth="1"/>
    <col min="4" max="4" width="2.7265625" style="1" customWidth="1"/>
    <col min="5" max="16384" width="9.1796875" style="1"/>
  </cols>
  <sheetData>
    <row r="1" spans="1:11" s="64" customFormat="1" ht="21.5">
      <c r="A1" s="307" t="s">
        <v>540</v>
      </c>
      <c r="B1" s="61"/>
      <c r="C1" s="61"/>
      <c r="D1" s="61"/>
    </row>
    <row r="2" spans="1:11" s="61" customFormat="1" ht="17.25" customHeight="1">
      <c r="A2" s="57"/>
      <c r="B2" s="58"/>
      <c r="C2" s="59"/>
      <c r="D2" s="59"/>
      <c r="E2" s="60"/>
      <c r="K2" s="1"/>
    </row>
    <row r="3" spans="1:11" ht="17.25" customHeight="1">
      <c r="A3" s="43" t="s">
        <v>194</v>
      </c>
      <c r="B3" s="12"/>
      <c r="C3" s="12"/>
      <c r="D3" s="12"/>
    </row>
    <row r="4" spans="1:11" ht="14.5" customHeight="1">
      <c r="A4" s="12"/>
      <c r="B4" s="296" t="s">
        <v>10</v>
      </c>
      <c r="C4" s="297" t="s">
        <v>10</v>
      </c>
      <c r="D4" s="12"/>
    </row>
    <row r="5" spans="1:11" ht="15" customHeight="1">
      <c r="A5" s="88"/>
      <c r="B5" s="308">
        <v>2021</v>
      </c>
      <c r="C5" s="545">
        <v>2020</v>
      </c>
      <c r="D5" s="12"/>
    </row>
    <row r="6" spans="1:11" ht="16.899999999999999" customHeight="1">
      <c r="A6" s="363" t="s">
        <v>11</v>
      </c>
      <c r="B6" s="365" t="s">
        <v>38</v>
      </c>
      <c r="C6" s="366" t="s">
        <v>38</v>
      </c>
      <c r="D6" s="12"/>
    </row>
    <row r="7" spans="1:11" ht="15" customHeight="1">
      <c r="A7" s="88" t="s">
        <v>749</v>
      </c>
      <c r="B7" s="641">
        <v>1060</v>
      </c>
      <c r="C7" s="169">
        <v>1004.1730629515099</v>
      </c>
      <c r="D7" s="12"/>
      <c r="E7" s="844"/>
    </row>
    <row r="8" spans="1:11" ht="15" customHeight="1">
      <c r="A8" s="767" t="s">
        <v>750</v>
      </c>
      <c r="B8" s="641">
        <v>127</v>
      </c>
      <c r="C8" s="267">
        <v>118.36</v>
      </c>
      <c r="D8" s="70"/>
    </row>
    <row r="9" spans="1:11" ht="15" customHeight="1">
      <c r="A9" s="767" t="s">
        <v>751</v>
      </c>
      <c r="B9" s="641">
        <v>71</v>
      </c>
      <c r="C9" s="267">
        <v>79.939256174596693</v>
      </c>
      <c r="D9" s="70"/>
    </row>
    <row r="10" spans="1:11" ht="15" customHeight="1">
      <c r="A10" s="765" t="s">
        <v>752</v>
      </c>
      <c r="B10" s="645">
        <v>36</v>
      </c>
      <c r="C10" s="266">
        <v>42.715462874178499</v>
      </c>
      <c r="D10" s="70"/>
    </row>
    <row r="11" spans="1:11" ht="15" customHeight="1">
      <c r="A11" s="765" t="s">
        <v>753</v>
      </c>
      <c r="B11" s="645">
        <v>241</v>
      </c>
      <c r="C11" s="266">
        <v>254.923089553203</v>
      </c>
    </row>
    <row r="12" spans="1:11" ht="17.25" customHeight="1">
      <c r="A12" s="771" t="s">
        <v>754</v>
      </c>
      <c r="B12" s="646">
        <v>20</v>
      </c>
      <c r="C12" s="386">
        <v>21.341850906041</v>
      </c>
    </row>
    <row r="15" spans="1:11" ht="17.25" customHeight="1">
      <c r="B15" s="5" t="s">
        <v>333</v>
      </c>
    </row>
  </sheetData>
  <phoneticPr fontId="0" type="noConversion"/>
  <printOptions horizontalCentered="1"/>
  <pageMargins left="0.25" right="0.25" top="0.75" bottom="0.75" header="0.3" footer="0.3"/>
  <pageSetup paperSize="9" scale="91" fitToHeight="0"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8">
    <tabColor rgb="FF00B050"/>
    <pageSetUpPr fitToPage="1"/>
  </sheetPr>
  <dimension ref="A1:O34"/>
  <sheetViews>
    <sheetView showGridLines="0" zoomScaleNormal="100" zoomScaleSheetLayoutView="100" workbookViewId="0">
      <selection activeCell="A26" sqref="A26:F26"/>
    </sheetView>
  </sheetViews>
  <sheetFormatPr defaultColWidth="9.1796875" defaultRowHeight="17.25" customHeight="1"/>
  <cols>
    <col min="1" max="1" width="72.7265625" style="12" customWidth="1"/>
    <col min="2" max="2" width="12.7265625" style="12" customWidth="1"/>
    <col min="3" max="3" width="2.453125" style="70" customWidth="1"/>
    <col min="4" max="4" width="12.7265625" style="12" customWidth="1"/>
    <col min="5" max="5" width="2.453125" style="70" customWidth="1"/>
    <col min="6" max="6" width="12.7265625" style="12" customWidth="1"/>
    <col min="7" max="7" width="2.453125" style="12" customWidth="1"/>
    <col min="8" max="16384" width="9.1796875" style="12"/>
  </cols>
  <sheetData>
    <row r="1" spans="1:15" s="61" customFormat="1" ht="21.5">
      <c r="A1" s="307" t="s">
        <v>938</v>
      </c>
    </row>
    <row r="2" spans="1:15" s="61" customFormat="1" ht="17.25" customHeight="1">
      <c r="A2" s="57"/>
      <c r="B2" s="58"/>
      <c r="C2" s="58"/>
      <c r="D2" s="59"/>
      <c r="E2" s="59"/>
      <c r="F2" s="59"/>
    </row>
    <row r="3" spans="1:15" ht="17.25" customHeight="1">
      <c r="A3" s="43" t="s">
        <v>240</v>
      </c>
    </row>
    <row r="5" spans="1:15" ht="17.25" customHeight="1">
      <c r="A5" s="103" t="s">
        <v>187</v>
      </c>
      <c r="B5" s="360" t="s">
        <v>10</v>
      </c>
      <c r="C5" s="806"/>
      <c r="D5" s="324" t="s">
        <v>10</v>
      </c>
      <c r="E5" s="324"/>
      <c r="F5" s="324" t="s">
        <v>10</v>
      </c>
      <c r="G5" s="70"/>
      <c r="H5" s="70"/>
      <c r="I5" s="70"/>
      <c r="J5" s="70"/>
    </row>
    <row r="6" spans="1:15" ht="17.25" customHeight="1">
      <c r="A6" s="508" t="s">
        <v>187</v>
      </c>
      <c r="B6" s="593">
        <v>2021</v>
      </c>
      <c r="C6" s="807"/>
      <c r="D6" s="628">
        <v>2020</v>
      </c>
      <c r="E6" s="628"/>
      <c r="F6" s="628">
        <v>2019</v>
      </c>
      <c r="G6" s="70"/>
      <c r="H6" s="70"/>
      <c r="I6" s="70"/>
      <c r="J6" s="70"/>
    </row>
    <row r="7" spans="1:15" ht="15" customHeight="1">
      <c r="A7" s="101" t="s">
        <v>418</v>
      </c>
      <c r="B7" s="941">
        <v>5</v>
      </c>
      <c r="C7" s="808"/>
      <c r="D7" s="943">
        <v>6</v>
      </c>
      <c r="E7" s="810"/>
      <c r="F7" s="943">
        <v>5</v>
      </c>
      <c r="G7" s="70"/>
      <c r="H7" s="70"/>
      <c r="I7" s="70"/>
      <c r="J7" s="70"/>
      <c r="O7" s="70"/>
    </row>
    <row r="8" spans="1:15" ht="15" customHeight="1">
      <c r="A8" s="770" t="s">
        <v>756</v>
      </c>
      <c r="B8" s="942"/>
      <c r="C8" s="809"/>
      <c r="D8" s="944"/>
      <c r="E8" s="811"/>
      <c r="F8" s="944"/>
      <c r="G8" s="70"/>
      <c r="H8" s="70"/>
      <c r="I8" s="70"/>
      <c r="J8" s="70"/>
      <c r="O8" s="70"/>
    </row>
    <row r="9" spans="1:15" ht="15" customHeight="1">
      <c r="A9" s="101" t="s">
        <v>419</v>
      </c>
      <c r="B9" s="945">
        <v>17</v>
      </c>
      <c r="C9" s="812"/>
      <c r="D9" s="943">
        <v>13</v>
      </c>
      <c r="E9" s="810"/>
      <c r="F9" s="943">
        <v>12</v>
      </c>
      <c r="G9" s="70"/>
      <c r="H9" s="70"/>
      <c r="I9" s="70"/>
      <c r="J9" s="70"/>
    </row>
    <row r="10" spans="1:15" ht="15" customHeight="1">
      <c r="A10" s="770" t="s">
        <v>758</v>
      </c>
      <c r="B10" s="946"/>
      <c r="C10" s="813"/>
      <c r="D10" s="947"/>
      <c r="E10" s="814"/>
      <c r="F10" s="947"/>
      <c r="G10" s="70"/>
      <c r="H10" s="70"/>
      <c r="I10" s="70"/>
      <c r="J10" s="70"/>
    </row>
    <row r="11" spans="1:15" ht="15" customHeight="1">
      <c r="A11" s="101" t="s">
        <v>757</v>
      </c>
      <c r="B11" s="641">
        <f>SUM(B7:B10)</f>
        <v>22</v>
      </c>
      <c r="C11" s="641"/>
      <c r="D11" s="169">
        <f>SUM(D7:D10)</f>
        <v>19</v>
      </c>
      <c r="E11" s="267"/>
      <c r="F11" s="230">
        <f>SUM(F7:F10)</f>
        <v>17</v>
      </c>
      <c r="G11" s="70"/>
      <c r="H11" s="70"/>
      <c r="I11" s="70"/>
      <c r="J11" s="70"/>
    </row>
    <row r="12" spans="1:15" s="70" customFormat="1" ht="15" customHeight="1">
      <c r="A12" s="766" t="s">
        <v>755</v>
      </c>
      <c r="B12" s="641"/>
      <c r="C12" s="641"/>
      <c r="D12" s="267"/>
      <c r="E12" s="267"/>
      <c r="F12" s="267"/>
    </row>
    <row r="13" spans="1:15" s="70" customFormat="1" ht="15" customHeight="1">
      <c r="A13" s="770" t="s">
        <v>939</v>
      </c>
      <c r="B13" s="641">
        <v>5</v>
      </c>
      <c r="C13" s="824"/>
      <c r="D13" s="267">
        <v>6</v>
      </c>
      <c r="E13" s="267"/>
      <c r="F13" s="267"/>
      <c r="G13" s="830"/>
    </row>
    <row r="14" spans="1:15" ht="15" customHeight="1">
      <c r="A14" s="101" t="s">
        <v>940</v>
      </c>
      <c r="B14" s="784" t="s">
        <v>705</v>
      </c>
      <c r="C14" s="824"/>
      <c r="D14" s="181" t="s">
        <v>705</v>
      </c>
      <c r="E14" s="828"/>
      <c r="F14" s="181" t="s">
        <v>705</v>
      </c>
      <c r="G14" s="830"/>
      <c r="H14" s="70"/>
      <c r="I14" s="70"/>
      <c r="J14" s="70"/>
    </row>
    <row r="15" spans="1:15" ht="15" customHeight="1">
      <c r="A15" s="101" t="s">
        <v>185</v>
      </c>
      <c r="B15" s="784" t="s">
        <v>705</v>
      </c>
      <c r="C15" s="824"/>
      <c r="D15" s="181" t="s">
        <v>711</v>
      </c>
      <c r="E15" s="826"/>
      <c r="F15" s="181" t="s">
        <v>711</v>
      </c>
      <c r="G15" s="830"/>
      <c r="H15" s="70"/>
      <c r="I15" s="70"/>
      <c r="J15" s="70"/>
    </row>
    <row r="16" spans="1:15" ht="15" customHeight="1">
      <c r="A16" s="101" t="s">
        <v>0</v>
      </c>
      <c r="B16" s="784" t="s">
        <v>705</v>
      </c>
      <c r="C16" s="824"/>
      <c r="D16" s="783" t="s">
        <v>705</v>
      </c>
      <c r="E16" s="827"/>
      <c r="F16" s="783" t="s">
        <v>705</v>
      </c>
      <c r="G16" s="830"/>
      <c r="H16" s="70"/>
      <c r="I16" s="70"/>
      <c r="J16" s="70"/>
    </row>
    <row r="17" spans="1:11" ht="15" customHeight="1">
      <c r="A17" s="101" t="s">
        <v>941</v>
      </c>
      <c r="B17" s="784">
        <v>1</v>
      </c>
      <c r="C17" s="824"/>
      <c r="D17" s="145">
        <v>1</v>
      </c>
      <c r="E17" s="828"/>
      <c r="F17" s="783" t="s">
        <v>705</v>
      </c>
      <c r="G17" s="830"/>
      <c r="H17" s="70"/>
      <c r="I17" s="70"/>
      <c r="J17" s="70"/>
    </row>
    <row r="18" spans="1:11" ht="15" customHeight="1">
      <c r="A18" s="577" t="s">
        <v>942</v>
      </c>
      <c r="B18" s="785" t="s">
        <v>705</v>
      </c>
      <c r="C18" s="825"/>
      <c r="D18" s="629" t="s">
        <v>705</v>
      </c>
      <c r="E18" s="829"/>
      <c r="F18" s="629" t="s">
        <v>810</v>
      </c>
      <c r="G18" s="830"/>
      <c r="H18" s="70"/>
      <c r="I18" s="70"/>
      <c r="J18" s="70"/>
      <c r="K18" s="564"/>
    </row>
    <row r="19" spans="1:11" s="70" customFormat="1" ht="15" customHeight="1">
      <c r="A19" s="768" t="s">
        <v>759</v>
      </c>
      <c r="B19" s="785">
        <v>28</v>
      </c>
      <c r="C19" s="785"/>
      <c r="D19" s="629">
        <v>26</v>
      </c>
      <c r="E19" s="629"/>
      <c r="F19" s="629">
        <v>17</v>
      </c>
      <c r="K19" s="564"/>
    </row>
    <row r="20" spans="1:11" ht="17.149999999999999" customHeight="1">
      <c r="A20" s="88"/>
      <c r="B20" s="88"/>
      <c r="C20" s="805"/>
      <c r="D20" s="88"/>
      <c r="E20" s="805"/>
      <c r="F20" s="88"/>
      <c r="G20" s="70"/>
      <c r="H20" s="70"/>
      <c r="I20" s="70"/>
      <c r="J20" s="70"/>
    </row>
    <row r="21" spans="1:11" ht="14">
      <c r="A21" s="850" t="s">
        <v>943</v>
      </c>
      <c r="B21" s="850"/>
      <c r="C21" s="850"/>
      <c r="D21" s="850"/>
      <c r="E21" s="850"/>
      <c r="F21" s="850"/>
      <c r="G21" s="237"/>
      <c r="H21" s="237"/>
      <c r="I21" s="70"/>
      <c r="J21" s="70"/>
    </row>
    <row r="22" spans="1:11" s="70" customFormat="1" ht="29" customHeight="1">
      <c r="A22" s="868" t="s">
        <v>944</v>
      </c>
      <c r="B22" s="869"/>
      <c r="C22" s="869"/>
      <c r="D22" s="869"/>
      <c r="E22" s="869"/>
      <c r="F22" s="869"/>
      <c r="G22" s="599"/>
      <c r="H22" s="237"/>
    </row>
    <row r="23" spans="1:11" ht="33.5" customHeight="1">
      <c r="A23" s="868" t="s">
        <v>945</v>
      </c>
      <c r="B23" s="868"/>
      <c r="C23" s="868"/>
      <c r="D23" s="868"/>
      <c r="E23" s="868"/>
      <c r="F23" s="868"/>
      <c r="G23" s="599"/>
      <c r="H23" s="237"/>
      <c r="I23" s="70"/>
      <c r="J23" s="70"/>
    </row>
    <row r="24" spans="1:11" s="70" customFormat="1" ht="14">
      <c r="A24" s="853" t="s">
        <v>946</v>
      </c>
      <c r="B24" s="853"/>
      <c r="C24" s="853"/>
      <c r="D24" s="853"/>
      <c r="E24" s="853"/>
      <c r="F24" s="853"/>
    </row>
    <row r="25" spans="1:11" s="70" customFormat="1" ht="27" customHeight="1">
      <c r="A25" s="853" t="s">
        <v>947</v>
      </c>
      <c r="B25" s="853"/>
      <c r="C25" s="853"/>
      <c r="D25" s="853"/>
      <c r="E25" s="853"/>
      <c r="F25" s="853"/>
    </row>
    <row r="26" spans="1:11" s="70" customFormat="1" ht="14">
      <c r="A26" s="853" t="s">
        <v>948</v>
      </c>
      <c r="B26" s="853"/>
      <c r="C26" s="853"/>
      <c r="D26" s="853"/>
      <c r="E26" s="853"/>
      <c r="F26" s="853"/>
    </row>
    <row r="27" spans="1:11" s="70" customFormat="1" ht="17.25" customHeight="1"/>
    <row r="28" spans="1:11" ht="18.649999999999999" customHeight="1">
      <c r="A28" s="359"/>
      <c r="B28" s="359"/>
      <c r="C28" s="359"/>
      <c r="D28" s="359"/>
      <c r="E28" s="359"/>
      <c r="F28" s="359"/>
      <c r="G28" s="237"/>
      <c r="H28" s="237"/>
    </row>
    <row r="29" spans="1:11" ht="17.25" customHeight="1">
      <c r="A29" s="237"/>
      <c r="B29" s="237"/>
      <c r="C29" s="237"/>
      <c r="D29" s="237"/>
      <c r="E29" s="237"/>
      <c r="F29" s="237"/>
      <c r="G29" s="237"/>
      <c r="H29" s="237"/>
    </row>
    <row r="30" spans="1:11" ht="17.25" customHeight="1">
      <c r="A30" s="237"/>
      <c r="B30" s="237"/>
      <c r="C30" s="237"/>
      <c r="D30" s="237"/>
      <c r="E30" s="237"/>
      <c r="F30" s="237"/>
      <c r="G30" s="237"/>
      <c r="H30" s="237"/>
    </row>
    <row r="31" spans="1:11" ht="17.25" customHeight="1">
      <c r="A31" s="70"/>
      <c r="B31" s="70"/>
      <c r="D31" s="70"/>
      <c r="F31" s="70"/>
    </row>
    <row r="32" spans="1:11" ht="17.25" customHeight="1">
      <c r="A32" s="70"/>
      <c r="B32" s="70"/>
      <c r="D32" s="70"/>
      <c r="F32" s="70"/>
    </row>
    <row r="33" spans="1:6" ht="17.25" customHeight="1">
      <c r="A33" s="70"/>
      <c r="B33" s="70"/>
      <c r="D33" s="70"/>
      <c r="F33" s="70"/>
    </row>
    <row r="34" spans="1:6" ht="17.25" customHeight="1">
      <c r="A34" s="70"/>
      <c r="B34" s="70"/>
      <c r="D34" s="70"/>
      <c r="F34" s="70"/>
    </row>
  </sheetData>
  <mergeCells count="12">
    <mergeCell ref="A26:F26"/>
    <mergeCell ref="A23:F23"/>
    <mergeCell ref="A25:F25"/>
    <mergeCell ref="A24:F24"/>
    <mergeCell ref="A22:F22"/>
    <mergeCell ref="A21:F21"/>
    <mergeCell ref="B7:B8"/>
    <mergeCell ref="D7:D8"/>
    <mergeCell ref="B9:B10"/>
    <mergeCell ref="D9:D10"/>
    <mergeCell ref="F7:F8"/>
    <mergeCell ref="F9:F10"/>
  </mergeCells>
  <phoneticPr fontId="6" type="noConversion"/>
  <printOptions horizontalCentered="1"/>
  <pageMargins left="0.25" right="0.25" top="0.75" bottom="0.75" header="0.3" footer="0.3"/>
  <pageSetup paperSize="9" scale="85" fitToHeight="0" orientation="portrait" r:id="rId1"/>
  <ignoredErrors>
    <ignoredError sqref="F11 B11 D1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00B050"/>
  </sheetPr>
  <dimension ref="A1:F31"/>
  <sheetViews>
    <sheetView showGridLines="0" topLeftCell="A22" zoomScaleNormal="100" zoomScaleSheetLayoutView="100" workbookViewId="0">
      <selection activeCell="A35" sqref="A35"/>
    </sheetView>
  </sheetViews>
  <sheetFormatPr defaultRowHeight="14"/>
  <cols>
    <col min="1" max="1" width="66.81640625" style="12" customWidth="1"/>
    <col min="2" max="2" width="12.81640625" style="29" customWidth="1"/>
    <col min="3" max="3" width="12.7265625" style="70" customWidth="1"/>
    <col min="4" max="4" width="12.7265625" style="22" customWidth="1"/>
    <col min="5" max="5" width="2.7265625" style="22" customWidth="1"/>
    <col min="6" max="6" width="14.453125" style="22" customWidth="1"/>
    <col min="7" max="9" width="14.1796875" style="12" customWidth="1"/>
    <col min="10" max="10" width="70.7265625" style="12" customWidth="1"/>
    <col min="11" max="13" width="14.1796875" style="12" customWidth="1"/>
    <col min="14" max="14" width="70.7265625" style="12" customWidth="1"/>
    <col min="15" max="17" width="14.1796875" style="12" customWidth="1"/>
    <col min="18" max="18" width="70.7265625" style="12" customWidth="1"/>
    <col min="19" max="21" width="14.1796875" style="12" customWidth="1"/>
    <col min="22" max="22" width="70.7265625" style="12" customWidth="1"/>
    <col min="23" max="25" width="14.1796875" style="12" customWidth="1"/>
    <col min="26" max="26" width="70.7265625" style="12" customWidth="1"/>
    <col min="27" max="29" width="14.1796875" style="12" customWidth="1"/>
    <col min="30" max="30" width="70.7265625" style="12" customWidth="1"/>
    <col min="31" max="33" width="14.1796875" style="12" customWidth="1"/>
    <col min="34" max="34" width="70.7265625" style="12" customWidth="1"/>
    <col min="35" max="37" width="14.1796875" style="12" customWidth="1"/>
    <col min="38" max="38" width="70.7265625" style="12" customWidth="1"/>
    <col min="39" max="41" width="14.1796875" style="12" customWidth="1"/>
    <col min="42" max="42" width="70.7265625" style="12" customWidth="1"/>
    <col min="43" max="45" width="14.1796875" style="12" customWidth="1"/>
    <col min="46" max="46" width="70.7265625" style="12" customWidth="1"/>
    <col min="47" max="49" width="14.1796875" style="12" customWidth="1"/>
    <col min="50" max="50" width="70.7265625" style="12" customWidth="1"/>
    <col min="51" max="53" width="14.1796875" style="12" customWidth="1"/>
    <col min="54" max="54" width="70.7265625" style="12" customWidth="1"/>
    <col min="55" max="57" width="14.1796875" style="12" customWidth="1"/>
    <col min="58" max="58" width="70.7265625" style="12" customWidth="1"/>
    <col min="59" max="61" width="14.1796875" style="12" customWidth="1"/>
    <col min="62" max="62" width="70.7265625" style="12" customWidth="1"/>
    <col min="63" max="65" width="14.1796875" style="12" customWidth="1"/>
    <col min="66" max="66" width="70.7265625" style="12" customWidth="1"/>
    <col min="67" max="69" width="14.1796875" style="12" customWidth="1"/>
    <col min="70" max="70" width="70.7265625" style="12" customWidth="1"/>
    <col min="71" max="73" width="14.1796875" style="12" customWidth="1"/>
    <col min="74" max="74" width="70.7265625" style="12" customWidth="1"/>
    <col min="75" max="77" width="14.1796875" style="12" customWidth="1"/>
    <col min="78" max="78" width="70.7265625" style="12" customWidth="1"/>
    <col min="79" max="81" width="14.1796875" style="12" customWidth="1"/>
    <col min="82" max="82" width="70.7265625" style="12" customWidth="1"/>
    <col min="83" max="85" width="14.1796875" style="12" customWidth="1"/>
    <col min="86" max="86" width="70.7265625" style="12" customWidth="1"/>
    <col min="87" max="89" width="14.1796875" style="12" customWidth="1"/>
    <col min="90" max="90" width="70.7265625" style="12" customWidth="1"/>
    <col min="91" max="93" width="14.1796875" style="12" customWidth="1"/>
    <col min="94" max="94" width="70.7265625" style="12" customWidth="1"/>
    <col min="95" max="97" width="14.1796875" style="12" customWidth="1"/>
    <col min="98" max="98" width="70.7265625" style="12" customWidth="1"/>
    <col min="99" max="101" width="14.1796875" style="12" customWidth="1"/>
    <col min="102" max="102" width="70.7265625" style="12" customWidth="1"/>
    <col min="103" max="105" width="14.1796875" style="12" customWidth="1"/>
    <col min="106" max="106" width="70.7265625" style="12" customWidth="1"/>
    <col min="107" max="109" width="14.1796875" style="12" customWidth="1"/>
    <col min="110" max="110" width="70.7265625" style="12" customWidth="1"/>
    <col min="111" max="113" width="14.1796875" style="12" customWidth="1"/>
    <col min="114" max="114" width="70.7265625" style="12" customWidth="1"/>
    <col min="115" max="117" width="14.1796875" style="12" customWidth="1"/>
    <col min="118" max="118" width="70.7265625" style="12" customWidth="1"/>
    <col min="119" max="121" width="14.1796875" style="12" customWidth="1"/>
    <col min="122" max="122" width="70.7265625" style="12" customWidth="1"/>
    <col min="123" max="125" width="14.1796875" style="12" customWidth="1"/>
    <col min="126" max="126" width="70.7265625" style="12" customWidth="1"/>
    <col min="127" max="129" width="14.1796875" style="12" customWidth="1"/>
    <col min="130" max="130" width="70.7265625" style="12" customWidth="1"/>
    <col min="131" max="133" width="14.1796875" style="12" customWidth="1"/>
    <col min="134" max="134" width="70.7265625" style="12" customWidth="1"/>
    <col min="135" max="137" width="14.1796875" style="12" customWidth="1"/>
    <col min="138" max="138" width="70.7265625" style="12" customWidth="1"/>
    <col min="139" max="141" width="14.1796875" style="12" customWidth="1"/>
    <col min="142" max="142" width="70.7265625" style="12" customWidth="1"/>
    <col min="143" max="145" width="14.1796875" style="12" customWidth="1"/>
    <col min="146" max="146" width="70.7265625" style="12" customWidth="1"/>
    <col min="147" max="149" width="14.1796875" style="12" customWidth="1"/>
    <col min="150" max="150" width="70.7265625" style="12" customWidth="1"/>
    <col min="151" max="153" width="14.1796875" style="12" customWidth="1"/>
    <col min="154" max="154" width="70.7265625" style="12" customWidth="1"/>
    <col min="155" max="157" width="14.1796875" style="12" customWidth="1"/>
    <col min="158" max="158" width="70.7265625" style="12" customWidth="1"/>
    <col min="159" max="161" width="14.1796875" style="12" customWidth="1"/>
    <col min="162" max="162" width="70.7265625" style="12" customWidth="1"/>
    <col min="163" max="165" width="14.1796875" style="12" customWidth="1"/>
    <col min="166" max="166" width="70.7265625" style="12" customWidth="1"/>
    <col min="167" max="169" width="14.1796875" style="12" customWidth="1"/>
    <col min="170" max="170" width="70.7265625" style="12" customWidth="1"/>
    <col min="171" max="173" width="14.1796875" style="12" customWidth="1"/>
    <col min="174" max="174" width="70.7265625" style="12" customWidth="1"/>
    <col min="175" max="177" width="14.1796875" style="12" customWidth="1"/>
    <col min="178" max="178" width="70.7265625" style="12" customWidth="1"/>
    <col min="179" max="181" width="14.1796875" style="12" customWidth="1"/>
    <col min="182" max="182" width="70.7265625" style="12" customWidth="1"/>
    <col min="183" max="185" width="14.1796875" style="12" customWidth="1"/>
    <col min="186" max="186" width="70.7265625" style="12" customWidth="1"/>
    <col min="187" max="189" width="14.1796875" style="12" customWidth="1"/>
    <col min="190" max="190" width="70.7265625" style="12" customWidth="1"/>
    <col min="191" max="193" width="14.1796875" style="12" customWidth="1"/>
    <col min="194" max="194" width="70.7265625" style="12" customWidth="1"/>
    <col min="195" max="197" width="14.1796875" style="12" customWidth="1"/>
    <col min="198" max="198" width="70.7265625" style="12" customWidth="1"/>
    <col min="199" max="201" width="14.1796875" style="12" customWidth="1"/>
    <col min="202" max="202" width="70.7265625" style="12" customWidth="1"/>
    <col min="203" max="205" width="14.1796875" style="12" customWidth="1"/>
    <col min="206" max="206" width="70.7265625" style="12" customWidth="1"/>
    <col min="207" max="209" width="14.1796875" style="12" customWidth="1"/>
    <col min="210" max="210" width="70.7265625" style="12" customWidth="1"/>
    <col min="211" max="213" width="14.1796875" style="12" customWidth="1"/>
    <col min="214" max="214" width="70.7265625" style="12" customWidth="1"/>
    <col min="215" max="217" width="14.1796875" style="12" customWidth="1"/>
    <col min="218" max="218" width="70.7265625" style="12" customWidth="1"/>
    <col min="219" max="221" width="14.1796875" style="12" customWidth="1"/>
    <col min="222" max="222" width="70.7265625" style="12" customWidth="1"/>
    <col min="223" max="225" width="14.1796875" style="12" customWidth="1"/>
    <col min="226" max="226" width="70.7265625" style="12" customWidth="1"/>
    <col min="227" max="229" width="14.1796875" style="12" customWidth="1"/>
    <col min="230" max="230" width="70.7265625" style="12" customWidth="1"/>
    <col min="231" max="233" width="14.1796875" style="12" customWidth="1"/>
    <col min="234" max="234" width="70.7265625" style="12" customWidth="1"/>
    <col min="235" max="237" width="14.1796875" style="12" customWidth="1"/>
    <col min="238" max="238" width="70.7265625" style="12" customWidth="1"/>
    <col min="239" max="241" width="14.1796875" style="12" customWidth="1"/>
    <col min="242" max="242" width="70.7265625" style="12" customWidth="1"/>
    <col min="243" max="245" width="14.1796875" style="12" customWidth="1"/>
    <col min="246" max="246" width="70.7265625" style="12" customWidth="1"/>
    <col min="247" max="249" width="14.1796875" style="12" customWidth="1"/>
    <col min="250" max="250" width="70.7265625" style="12" customWidth="1"/>
    <col min="251" max="253" width="14.1796875" style="12" customWidth="1"/>
    <col min="254" max="254" width="70.7265625" style="12" customWidth="1"/>
    <col min="255" max="257" width="14.1796875" style="12" customWidth="1"/>
    <col min="258" max="258" width="70.7265625" style="12" customWidth="1"/>
    <col min="259" max="261" width="14.1796875" style="12" customWidth="1"/>
    <col min="262" max="262" width="70.7265625" style="12" customWidth="1"/>
    <col min="263" max="265" width="14.1796875" style="12" customWidth="1"/>
    <col min="266" max="266" width="70.7265625" style="12" customWidth="1"/>
    <col min="267" max="269" width="14.1796875" style="12" customWidth="1"/>
    <col min="270" max="270" width="70.7265625" style="12" customWidth="1"/>
    <col min="271" max="273" width="14.1796875" style="12" customWidth="1"/>
    <col min="274" max="274" width="70.7265625" style="12" customWidth="1"/>
    <col min="275" max="277" width="14.1796875" style="12" customWidth="1"/>
    <col min="278" max="278" width="70.7265625" style="12" customWidth="1"/>
    <col min="279" max="281" width="14.1796875" style="12" customWidth="1"/>
    <col min="282" max="282" width="70.7265625" style="12" customWidth="1"/>
    <col min="283" max="285" width="14.1796875" style="12" customWidth="1"/>
    <col min="286" max="286" width="70.7265625" style="12" customWidth="1"/>
    <col min="287" max="289" width="14.1796875" style="12" customWidth="1"/>
    <col min="290" max="290" width="70.7265625" style="12" customWidth="1"/>
    <col min="291" max="293" width="14.1796875" style="12" customWidth="1"/>
    <col min="294" max="294" width="70.7265625" style="12" customWidth="1"/>
    <col min="295" max="297" width="14.1796875" style="12" customWidth="1"/>
    <col min="298" max="298" width="70.7265625" style="12" customWidth="1"/>
    <col min="299" max="301" width="14.1796875" style="12" customWidth="1"/>
    <col min="302" max="302" width="70.7265625" style="12" customWidth="1"/>
    <col min="303" max="305" width="14.1796875" style="12" customWidth="1"/>
    <col min="306" max="306" width="70.7265625" style="12" customWidth="1"/>
    <col min="307" max="309" width="14.1796875" style="12" customWidth="1"/>
    <col min="310" max="310" width="70.7265625" style="12" customWidth="1"/>
    <col min="311" max="313" width="14.1796875" style="12" customWidth="1"/>
    <col min="314" max="314" width="70.7265625" style="12" customWidth="1"/>
    <col min="315" max="317" width="14.1796875" style="12" customWidth="1"/>
    <col min="318" max="318" width="70.7265625" style="12" customWidth="1"/>
    <col min="319" max="321" width="14.1796875" style="12" customWidth="1"/>
    <col min="322" max="322" width="70.7265625" style="12" customWidth="1"/>
    <col min="323" max="325" width="14.1796875" style="12" customWidth="1"/>
    <col min="326" max="326" width="70.7265625" style="12" customWidth="1"/>
    <col min="327" max="329" width="14.1796875" style="12" customWidth="1"/>
    <col min="330" max="330" width="70.7265625" style="12" customWidth="1"/>
    <col min="331" max="333" width="14.1796875" style="12" customWidth="1"/>
    <col min="334" max="334" width="70.7265625" style="12" customWidth="1"/>
    <col min="335" max="337" width="14.1796875" style="12" customWidth="1"/>
    <col min="338" max="338" width="70.7265625" style="12" customWidth="1"/>
    <col min="339" max="341" width="14.1796875" style="12" customWidth="1"/>
    <col min="342" max="342" width="70.7265625" style="12" customWidth="1"/>
    <col min="343" max="345" width="14.1796875" style="12" customWidth="1"/>
    <col min="346" max="346" width="70.7265625" style="12" customWidth="1"/>
    <col min="347" max="349" width="14.1796875" style="12" customWidth="1"/>
    <col min="350" max="350" width="70.7265625" style="12" customWidth="1"/>
    <col min="351" max="353" width="14.1796875" style="12" customWidth="1"/>
    <col min="354" max="354" width="70.7265625" style="12" customWidth="1"/>
    <col min="355" max="357" width="14.1796875" style="12" customWidth="1"/>
    <col min="358" max="358" width="70.7265625" style="12" customWidth="1"/>
    <col min="359" max="361" width="14.1796875" style="12" customWidth="1"/>
    <col min="362" max="362" width="70.7265625" style="12" customWidth="1"/>
    <col min="363" max="365" width="14.1796875" style="12" customWidth="1"/>
    <col min="366" max="366" width="70.7265625" style="12" customWidth="1"/>
    <col min="367" max="369" width="14.1796875" style="12" customWidth="1"/>
    <col min="370" max="370" width="70.7265625" style="12" customWidth="1"/>
    <col min="371" max="373" width="14.1796875" style="12" customWidth="1"/>
    <col min="374" max="374" width="70.7265625" style="12" customWidth="1"/>
    <col min="375" max="377" width="14.1796875" style="12" customWidth="1"/>
    <col min="378" max="378" width="70.7265625" style="12" customWidth="1"/>
    <col min="379" max="381" width="14.1796875" style="12" customWidth="1"/>
    <col min="382" max="382" width="70.7265625" style="12" customWidth="1"/>
    <col min="383" max="385" width="14.1796875" style="12" customWidth="1"/>
    <col min="386" max="386" width="70.7265625" style="12" customWidth="1"/>
    <col min="387" max="389" width="14.1796875" style="12" customWidth="1"/>
    <col min="390" max="390" width="70.7265625" style="12" customWidth="1"/>
    <col min="391" max="393" width="14.1796875" style="12" customWidth="1"/>
    <col min="394" max="394" width="70.7265625" style="12" customWidth="1"/>
    <col min="395" max="397" width="14.1796875" style="12" customWidth="1"/>
    <col min="398" max="398" width="70.7265625" style="12" customWidth="1"/>
    <col min="399" max="401" width="14.1796875" style="12" customWidth="1"/>
    <col min="402" max="402" width="70.7265625" style="12" customWidth="1"/>
    <col min="403" max="405" width="14.1796875" style="12" customWidth="1"/>
    <col min="406" max="406" width="70.7265625" style="12" customWidth="1"/>
    <col min="407" max="409" width="14.1796875" style="12" customWidth="1"/>
    <col min="410" max="410" width="70.7265625" style="12" customWidth="1"/>
    <col min="411" max="413" width="14.1796875" style="12" customWidth="1"/>
    <col min="414" max="414" width="70.7265625" style="12" customWidth="1"/>
    <col min="415" max="417" width="14.1796875" style="12" customWidth="1"/>
    <col min="418" max="418" width="70.7265625" style="12" customWidth="1"/>
    <col min="419" max="421" width="14.1796875" style="12" customWidth="1"/>
    <col min="422" max="422" width="70.7265625" style="12" customWidth="1"/>
    <col min="423" max="425" width="14.1796875" style="12" customWidth="1"/>
    <col min="426" max="426" width="70.7265625" style="12" customWidth="1"/>
    <col min="427" max="429" width="14.1796875" style="12" customWidth="1"/>
    <col min="430" max="430" width="70.7265625" style="12" customWidth="1"/>
    <col min="431" max="433" width="14.1796875" style="12" customWidth="1"/>
    <col min="434" max="434" width="70.7265625" style="12" customWidth="1"/>
    <col min="435" max="437" width="14.1796875" style="12" customWidth="1"/>
    <col min="438" max="438" width="70.7265625" style="12" customWidth="1"/>
    <col min="439" max="441" width="14.1796875" style="12" customWidth="1"/>
    <col min="442" max="442" width="70.7265625" style="12" customWidth="1"/>
    <col min="443" max="445" width="14.1796875" style="12" customWidth="1"/>
    <col min="446" max="446" width="70.7265625" style="12" customWidth="1"/>
    <col min="447" max="449" width="14.1796875" style="12" customWidth="1"/>
    <col min="450" max="450" width="70.7265625" style="12" customWidth="1"/>
    <col min="451" max="453" width="14.1796875" style="12" customWidth="1"/>
    <col min="454" max="454" width="70.7265625" style="12" customWidth="1"/>
    <col min="455" max="457" width="14.1796875" style="12" customWidth="1"/>
    <col min="458" max="458" width="70.7265625" style="12" customWidth="1"/>
    <col min="459" max="461" width="14.1796875" style="12" customWidth="1"/>
    <col min="462" max="462" width="70.7265625" style="12" customWidth="1"/>
    <col min="463" max="465" width="14.1796875" style="12" customWidth="1"/>
    <col min="466" max="466" width="70.7265625" style="12" customWidth="1"/>
    <col min="467" max="469" width="14.1796875" style="12" customWidth="1"/>
    <col min="470" max="470" width="70.7265625" style="12" customWidth="1"/>
    <col min="471" max="473" width="14.1796875" style="12" customWidth="1"/>
    <col min="474" max="474" width="70.7265625" style="12" customWidth="1"/>
    <col min="475" max="477" width="14.1796875" style="12" customWidth="1"/>
    <col min="478" max="478" width="70.7265625" style="12" customWidth="1"/>
    <col min="479" max="481" width="14.1796875" style="12" customWidth="1"/>
    <col min="482" max="482" width="70.7265625" style="12" customWidth="1"/>
    <col min="483" max="485" width="14.1796875" style="12" customWidth="1"/>
    <col min="486" max="486" width="70.7265625" style="12" customWidth="1"/>
    <col min="487" max="489" width="14.1796875" style="12" customWidth="1"/>
    <col min="490" max="490" width="70.7265625" style="12" customWidth="1"/>
    <col min="491" max="493" width="14.1796875" style="12" customWidth="1"/>
    <col min="494" max="494" width="70.7265625" style="12" customWidth="1"/>
    <col min="495" max="497" width="14.1796875" style="12" customWidth="1"/>
    <col min="498" max="498" width="70.7265625" style="12" customWidth="1"/>
    <col min="499" max="501" width="14.1796875" style="12" customWidth="1"/>
    <col min="502" max="502" width="70.7265625" style="12" customWidth="1"/>
    <col min="503" max="505" width="14.1796875" style="12" customWidth="1"/>
    <col min="506" max="506" width="70.7265625" style="12" customWidth="1"/>
    <col min="507" max="509" width="14.1796875" style="12" customWidth="1"/>
    <col min="510" max="510" width="70.7265625" style="12" customWidth="1"/>
    <col min="511" max="513" width="14.1796875" style="12" customWidth="1"/>
    <col min="514" max="514" width="70.7265625" style="12" customWidth="1"/>
    <col min="515" max="517" width="14.1796875" style="12" customWidth="1"/>
    <col min="518" max="518" width="70.7265625" style="12" customWidth="1"/>
    <col min="519" max="521" width="14.1796875" style="12" customWidth="1"/>
    <col min="522" max="522" width="70.7265625" style="12" customWidth="1"/>
    <col min="523" max="525" width="14.1796875" style="12" customWidth="1"/>
    <col min="526" max="526" width="70.7265625" style="12" customWidth="1"/>
    <col min="527" max="529" width="14.1796875" style="12" customWidth="1"/>
    <col min="530" max="530" width="70.7265625" style="12" customWidth="1"/>
    <col min="531" max="533" width="14.1796875" style="12" customWidth="1"/>
    <col min="534" max="534" width="70.7265625" style="12" customWidth="1"/>
    <col min="535" max="537" width="14.1796875" style="12" customWidth="1"/>
    <col min="538" max="538" width="70.7265625" style="12" customWidth="1"/>
    <col min="539" max="541" width="14.1796875" style="12" customWidth="1"/>
    <col min="542" max="542" width="70.7265625" style="12" customWidth="1"/>
    <col min="543" max="545" width="14.1796875" style="12" customWidth="1"/>
    <col min="546" max="546" width="70.7265625" style="12" customWidth="1"/>
    <col min="547" max="549" width="14.1796875" style="12" customWidth="1"/>
    <col min="550" max="550" width="70.7265625" style="12" customWidth="1"/>
    <col min="551" max="553" width="14.1796875" style="12" customWidth="1"/>
    <col min="554" max="554" width="70.7265625" style="12" customWidth="1"/>
    <col min="555" max="557" width="14.1796875" style="12" customWidth="1"/>
    <col min="558" max="558" width="70.7265625" style="12" customWidth="1"/>
    <col min="559" max="561" width="14.1796875" style="12" customWidth="1"/>
    <col min="562" max="562" width="70.7265625" style="12" customWidth="1"/>
    <col min="563" max="565" width="14.1796875" style="12" customWidth="1"/>
    <col min="566" max="566" width="70.7265625" style="12" customWidth="1"/>
    <col min="567" max="569" width="14.1796875" style="12" customWidth="1"/>
    <col min="570" max="570" width="70.7265625" style="12" customWidth="1"/>
    <col min="571" max="573" width="14.1796875" style="12" customWidth="1"/>
    <col min="574" max="574" width="70.7265625" style="12" customWidth="1"/>
    <col min="575" max="577" width="14.1796875" style="12" customWidth="1"/>
    <col min="578" max="578" width="70.7265625" style="12" customWidth="1"/>
    <col min="579" max="581" width="14.1796875" style="12" customWidth="1"/>
    <col min="582" max="582" width="70.7265625" style="12" customWidth="1"/>
    <col min="583" max="585" width="14.1796875" style="12" customWidth="1"/>
    <col min="586" max="586" width="70.7265625" style="12" customWidth="1"/>
    <col min="587" max="589" width="14.1796875" style="12" customWidth="1"/>
    <col min="590" max="590" width="70.7265625" style="12" customWidth="1"/>
    <col min="591" max="593" width="14.1796875" style="12" customWidth="1"/>
    <col min="594" max="594" width="70.7265625" style="12" customWidth="1"/>
    <col min="595" max="597" width="14.1796875" style="12" customWidth="1"/>
    <col min="598" max="598" width="70.7265625" style="12" customWidth="1"/>
    <col min="599" max="601" width="14.1796875" style="12" customWidth="1"/>
    <col min="602" max="602" width="70.7265625" style="12" customWidth="1"/>
    <col min="603" max="605" width="14.1796875" style="12" customWidth="1"/>
    <col min="606" max="606" width="70.7265625" style="12" customWidth="1"/>
    <col min="607" max="609" width="14.1796875" style="12" customWidth="1"/>
    <col min="610" max="610" width="70.7265625" style="12" customWidth="1"/>
    <col min="611" max="613" width="14.1796875" style="12" customWidth="1"/>
    <col min="614" max="614" width="70.7265625" style="12" customWidth="1"/>
    <col min="615" max="617" width="14.1796875" style="12" customWidth="1"/>
    <col min="618" max="618" width="70.7265625" style="12" customWidth="1"/>
    <col min="619" max="621" width="14.1796875" style="12" customWidth="1"/>
    <col min="622" max="622" width="70.7265625" style="12" customWidth="1"/>
    <col min="623" max="625" width="14.1796875" style="12" customWidth="1"/>
    <col min="626" max="626" width="70.7265625" style="12" customWidth="1"/>
    <col min="627" max="629" width="14.1796875" style="12" customWidth="1"/>
    <col min="630" max="630" width="70.7265625" style="12" customWidth="1"/>
    <col min="631" max="633" width="14.1796875" style="12" customWidth="1"/>
    <col min="634" max="634" width="70.7265625" style="12" customWidth="1"/>
    <col min="635" max="637" width="14.1796875" style="12" customWidth="1"/>
    <col min="638" max="638" width="70.7265625" style="12" customWidth="1"/>
    <col min="639" max="641" width="14.1796875" style="12" customWidth="1"/>
    <col min="642" max="642" width="70.7265625" style="12" customWidth="1"/>
    <col min="643" max="645" width="14.1796875" style="12" customWidth="1"/>
    <col min="646" max="646" width="70.7265625" style="12" customWidth="1"/>
    <col min="647" max="649" width="14.1796875" style="12" customWidth="1"/>
    <col min="650" max="650" width="70.7265625" style="12" customWidth="1"/>
    <col min="651" max="653" width="14.1796875" style="12" customWidth="1"/>
    <col min="654" max="654" width="70.7265625" style="12" customWidth="1"/>
    <col min="655" max="657" width="14.1796875" style="12" customWidth="1"/>
    <col min="658" max="658" width="70.7265625" style="12" customWidth="1"/>
    <col min="659" max="661" width="14.1796875" style="12" customWidth="1"/>
    <col min="662" max="662" width="70.7265625" style="12" customWidth="1"/>
    <col min="663" max="665" width="14.1796875" style="12" customWidth="1"/>
    <col min="666" max="666" width="70.7265625" style="12" customWidth="1"/>
    <col min="667" max="669" width="14.1796875" style="12" customWidth="1"/>
    <col min="670" max="670" width="70.7265625" style="12" customWidth="1"/>
    <col min="671" max="673" width="14.1796875" style="12" customWidth="1"/>
    <col min="674" max="674" width="70.7265625" style="12" customWidth="1"/>
    <col min="675" max="677" width="14.1796875" style="12" customWidth="1"/>
    <col min="678" max="678" width="70.7265625" style="12" customWidth="1"/>
    <col min="679" max="681" width="14.1796875" style="12" customWidth="1"/>
    <col min="682" max="682" width="70.7265625" style="12" customWidth="1"/>
    <col min="683" max="685" width="14.1796875" style="12" customWidth="1"/>
    <col min="686" max="686" width="70.7265625" style="12" customWidth="1"/>
    <col min="687" max="689" width="14.1796875" style="12" customWidth="1"/>
    <col min="690" max="690" width="70.7265625" style="12" customWidth="1"/>
    <col min="691" max="693" width="14.1796875" style="12" customWidth="1"/>
    <col min="694" max="694" width="70.7265625" style="12" customWidth="1"/>
    <col min="695" max="697" width="14.1796875" style="12" customWidth="1"/>
    <col min="698" max="698" width="70.7265625" style="12" customWidth="1"/>
    <col min="699" max="701" width="14.1796875" style="12" customWidth="1"/>
    <col min="702" max="702" width="70.7265625" style="12" customWidth="1"/>
    <col min="703" max="705" width="14.1796875" style="12" customWidth="1"/>
    <col min="706" max="706" width="70.7265625" style="12" customWidth="1"/>
    <col min="707" max="709" width="14.1796875" style="12" customWidth="1"/>
    <col min="710" max="710" width="70.7265625" style="12" customWidth="1"/>
    <col min="711" max="713" width="14.1796875" style="12" customWidth="1"/>
    <col min="714" max="714" width="70.7265625" style="12" customWidth="1"/>
    <col min="715" max="717" width="14.1796875" style="12" customWidth="1"/>
    <col min="718" max="718" width="70.7265625" style="12" customWidth="1"/>
    <col min="719" max="721" width="14.1796875" style="12" customWidth="1"/>
    <col min="722" max="722" width="70.7265625" style="12" customWidth="1"/>
    <col min="723" max="725" width="14.1796875" style="12" customWidth="1"/>
    <col min="726" max="726" width="70.7265625" style="12" customWidth="1"/>
    <col min="727" max="729" width="14.1796875" style="12" customWidth="1"/>
    <col min="730" max="730" width="70.7265625" style="12" customWidth="1"/>
    <col min="731" max="733" width="14.1796875" style="12" customWidth="1"/>
    <col min="734" max="734" width="70.7265625" style="12" customWidth="1"/>
    <col min="735" max="737" width="14.1796875" style="12" customWidth="1"/>
    <col min="738" max="738" width="70.7265625" style="12" customWidth="1"/>
    <col min="739" max="741" width="14.1796875" style="12" customWidth="1"/>
    <col min="742" max="742" width="70.7265625" style="12" customWidth="1"/>
    <col min="743" max="745" width="14.1796875" style="12" customWidth="1"/>
    <col min="746" max="746" width="70.7265625" style="12" customWidth="1"/>
    <col min="747" max="749" width="14.1796875" style="12" customWidth="1"/>
    <col min="750" max="750" width="70.7265625" style="12" customWidth="1"/>
    <col min="751" max="753" width="14.1796875" style="12" customWidth="1"/>
    <col min="754" max="754" width="70.7265625" style="12" customWidth="1"/>
    <col min="755" max="757" width="14.1796875" style="12" customWidth="1"/>
    <col min="758" max="758" width="70.7265625" style="12" customWidth="1"/>
    <col min="759" max="761" width="14.1796875" style="12" customWidth="1"/>
    <col min="762" max="762" width="70.7265625" style="12" customWidth="1"/>
    <col min="763" max="765" width="14.1796875" style="12" customWidth="1"/>
    <col min="766" max="766" width="70.7265625" style="12" customWidth="1"/>
    <col min="767" max="769" width="14.1796875" style="12" customWidth="1"/>
    <col min="770" max="770" width="70.7265625" style="12" customWidth="1"/>
    <col min="771" max="773" width="14.1796875" style="12" customWidth="1"/>
    <col min="774" max="774" width="70.7265625" style="12" customWidth="1"/>
    <col min="775" max="777" width="14.1796875" style="12" customWidth="1"/>
    <col min="778" max="778" width="70.7265625" style="12" customWidth="1"/>
    <col min="779" max="781" width="14.1796875" style="12" customWidth="1"/>
    <col min="782" max="782" width="70.7265625" style="12" customWidth="1"/>
    <col min="783" max="785" width="14.1796875" style="12" customWidth="1"/>
    <col min="786" max="786" width="70.7265625" style="12" customWidth="1"/>
    <col min="787" max="789" width="14.1796875" style="12" customWidth="1"/>
    <col min="790" max="790" width="70.7265625" style="12" customWidth="1"/>
    <col min="791" max="793" width="14.1796875" style="12" customWidth="1"/>
    <col min="794" max="794" width="70.7265625" style="12" customWidth="1"/>
    <col min="795" max="797" width="14.1796875" style="12" customWidth="1"/>
    <col min="798" max="798" width="70.7265625" style="12" customWidth="1"/>
    <col min="799" max="801" width="14.1796875" style="12" customWidth="1"/>
    <col min="802" max="802" width="70.7265625" style="12" customWidth="1"/>
    <col min="803" max="805" width="14.1796875" style="12" customWidth="1"/>
    <col min="806" max="806" width="70.7265625" style="12" customWidth="1"/>
    <col min="807" max="809" width="14.1796875" style="12" customWidth="1"/>
    <col min="810" max="810" width="70.7265625" style="12" customWidth="1"/>
    <col min="811" max="813" width="14.1796875" style="12" customWidth="1"/>
    <col min="814" max="814" width="70.7265625" style="12" customWidth="1"/>
    <col min="815" max="817" width="14.1796875" style="12" customWidth="1"/>
    <col min="818" max="818" width="70.7265625" style="12" customWidth="1"/>
    <col min="819" max="821" width="14.1796875" style="12" customWidth="1"/>
    <col min="822" max="822" width="70.7265625" style="12" customWidth="1"/>
    <col min="823" max="825" width="14.1796875" style="12" customWidth="1"/>
    <col min="826" max="826" width="70.7265625" style="12" customWidth="1"/>
    <col min="827" max="829" width="14.1796875" style="12" customWidth="1"/>
    <col min="830" max="830" width="70.7265625" style="12" customWidth="1"/>
    <col min="831" max="833" width="14.1796875" style="12" customWidth="1"/>
    <col min="834" max="834" width="70.7265625" style="12" customWidth="1"/>
    <col min="835" max="837" width="14.1796875" style="12" customWidth="1"/>
    <col min="838" max="838" width="70.7265625" style="12" customWidth="1"/>
    <col min="839" max="841" width="14.1796875" style="12" customWidth="1"/>
    <col min="842" max="842" width="70.7265625" style="12" customWidth="1"/>
    <col min="843" max="845" width="14.1796875" style="12" customWidth="1"/>
    <col min="846" max="846" width="70.7265625" style="12" customWidth="1"/>
    <col min="847" max="849" width="14.1796875" style="12" customWidth="1"/>
    <col min="850" max="850" width="70.7265625" style="12" customWidth="1"/>
    <col min="851" max="853" width="14.1796875" style="12" customWidth="1"/>
    <col min="854" max="854" width="70.7265625" style="12" customWidth="1"/>
    <col min="855" max="857" width="14.1796875" style="12" customWidth="1"/>
    <col min="858" max="858" width="70.7265625" style="12" customWidth="1"/>
    <col min="859" max="861" width="14.1796875" style="12" customWidth="1"/>
    <col min="862" max="862" width="70.7265625" style="12" customWidth="1"/>
    <col min="863" max="865" width="14.1796875" style="12" customWidth="1"/>
    <col min="866" max="866" width="70.7265625" style="12" customWidth="1"/>
    <col min="867" max="869" width="14.1796875" style="12" customWidth="1"/>
    <col min="870" max="870" width="70.7265625" style="12" customWidth="1"/>
    <col min="871" max="873" width="14.1796875" style="12" customWidth="1"/>
    <col min="874" max="874" width="70.7265625" style="12" customWidth="1"/>
    <col min="875" max="877" width="14.1796875" style="12" customWidth="1"/>
    <col min="878" max="878" width="70.7265625" style="12" customWidth="1"/>
    <col min="879" max="881" width="14.1796875" style="12" customWidth="1"/>
    <col min="882" max="882" width="70.7265625" style="12" customWidth="1"/>
    <col min="883" max="885" width="14.1796875" style="12" customWidth="1"/>
    <col min="886" max="886" width="70.7265625" style="12" customWidth="1"/>
    <col min="887" max="889" width="14.1796875" style="12" customWidth="1"/>
    <col min="890" max="890" width="70.7265625" style="12" customWidth="1"/>
    <col min="891" max="893" width="14.1796875" style="12" customWidth="1"/>
    <col min="894" max="894" width="70.7265625" style="12" customWidth="1"/>
    <col min="895" max="897" width="14.1796875" style="12" customWidth="1"/>
    <col min="898" max="898" width="70.7265625" style="12" customWidth="1"/>
    <col min="899" max="901" width="14.1796875" style="12" customWidth="1"/>
    <col min="902" max="902" width="70.7265625" style="12" customWidth="1"/>
    <col min="903" max="905" width="14.1796875" style="12" customWidth="1"/>
    <col min="906" max="906" width="70.7265625" style="12" customWidth="1"/>
    <col min="907" max="909" width="14.1796875" style="12" customWidth="1"/>
    <col min="910" max="910" width="70.7265625" style="12" customWidth="1"/>
    <col min="911" max="913" width="14.1796875" style="12" customWidth="1"/>
    <col min="914" max="914" width="70.7265625" style="12" customWidth="1"/>
    <col min="915" max="917" width="14.1796875" style="12" customWidth="1"/>
    <col min="918" max="918" width="70.7265625" style="12" customWidth="1"/>
    <col min="919" max="921" width="14.1796875" style="12" customWidth="1"/>
    <col min="922" max="922" width="70.7265625" style="12" customWidth="1"/>
    <col min="923" max="925" width="14.1796875" style="12" customWidth="1"/>
    <col min="926" max="926" width="70.7265625" style="12" customWidth="1"/>
    <col min="927" max="929" width="14.1796875" style="12" customWidth="1"/>
    <col min="930" max="930" width="70.7265625" style="12" customWidth="1"/>
    <col min="931" max="933" width="14.1796875" style="12" customWidth="1"/>
    <col min="934" max="934" width="70.7265625" style="12" customWidth="1"/>
    <col min="935" max="937" width="14.1796875" style="12" customWidth="1"/>
    <col min="938" max="938" width="70.7265625" style="12" customWidth="1"/>
    <col min="939" max="941" width="14.1796875" style="12" customWidth="1"/>
    <col min="942" max="942" width="70.7265625" style="12" customWidth="1"/>
    <col min="943" max="945" width="14.1796875" style="12" customWidth="1"/>
    <col min="946" max="946" width="70.7265625" style="12" customWidth="1"/>
    <col min="947" max="949" width="14.1796875" style="12" customWidth="1"/>
    <col min="950" max="950" width="70.7265625" style="12" customWidth="1"/>
    <col min="951" max="953" width="14.1796875" style="12" customWidth="1"/>
    <col min="954" max="954" width="70.7265625" style="12" customWidth="1"/>
    <col min="955" max="957" width="14.1796875" style="12" customWidth="1"/>
    <col min="958" max="958" width="70.7265625" style="12" customWidth="1"/>
    <col min="959" max="961" width="14.1796875" style="12" customWidth="1"/>
    <col min="962" max="962" width="70.7265625" style="12" customWidth="1"/>
    <col min="963" max="965" width="14.1796875" style="12" customWidth="1"/>
    <col min="966" max="966" width="70.7265625" style="12" customWidth="1"/>
    <col min="967" max="969" width="14.1796875" style="12" customWidth="1"/>
    <col min="970" max="970" width="70.7265625" style="12" customWidth="1"/>
    <col min="971" max="973" width="14.1796875" style="12" customWidth="1"/>
    <col min="974" max="974" width="70.7265625" style="12" customWidth="1"/>
    <col min="975" max="977" width="14.1796875" style="12" customWidth="1"/>
    <col min="978" max="978" width="70.7265625" style="12" customWidth="1"/>
    <col min="979" max="981" width="14.1796875" style="12" customWidth="1"/>
    <col min="982" max="982" width="70.7265625" style="12" customWidth="1"/>
    <col min="983" max="985" width="14.1796875" style="12" customWidth="1"/>
    <col min="986" max="986" width="70.7265625" style="12" customWidth="1"/>
    <col min="987" max="989" width="14.1796875" style="12" customWidth="1"/>
    <col min="990" max="990" width="70.7265625" style="12" customWidth="1"/>
    <col min="991" max="993" width="14.1796875" style="12" customWidth="1"/>
    <col min="994" max="994" width="70.7265625" style="12" customWidth="1"/>
    <col min="995" max="997" width="14.1796875" style="12" customWidth="1"/>
    <col min="998" max="998" width="70.7265625" style="12" customWidth="1"/>
    <col min="999" max="1001" width="14.1796875" style="12" customWidth="1"/>
    <col min="1002" max="1002" width="70.7265625" style="12" customWidth="1"/>
    <col min="1003" max="1005" width="14.1796875" style="12" customWidth="1"/>
    <col min="1006" max="1006" width="70.7265625" style="12" customWidth="1"/>
    <col min="1007" max="1009" width="14.1796875" style="12" customWidth="1"/>
    <col min="1010" max="1010" width="70.7265625" style="12" customWidth="1"/>
    <col min="1011" max="1013" width="14.1796875" style="12" customWidth="1"/>
    <col min="1014" max="1014" width="70.7265625" style="12" customWidth="1"/>
    <col min="1015" max="1017" width="14.1796875" style="12" customWidth="1"/>
    <col min="1018" max="1018" width="70.7265625" style="12" customWidth="1"/>
    <col min="1019" max="1021" width="14.1796875" style="12" customWidth="1"/>
    <col min="1022" max="1022" width="70.7265625" style="12" customWidth="1"/>
    <col min="1023" max="1025" width="14.1796875" style="12" customWidth="1"/>
    <col min="1026" max="1026" width="70.7265625" style="12" customWidth="1"/>
    <col min="1027" max="1029" width="14.1796875" style="12" customWidth="1"/>
    <col min="1030" max="1030" width="70.7265625" style="12" customWidth="1"/>
    <col min="1031" max="1033" width="14.1796875" style="12" customWidth="1"/>
    <col min="1034" max="1034" width="70.7265625" style="12" customWidth="1"/>
    <col min="1035" max="1037" width="14.1796875" style="12" customWidth="1"/>
    <col min="1038" max="1038" width="70.7265625" style="12" customWidth="1"/>
    <col min="1039" max="1041" width="14.1796875" style="12" customWidth="1"/>
    <col min="1042" max="1042" width="70.7265625" style="12" customWidth="1"/>
    <col min="1043" max="1045" width="14.1796875" style="12" customWidth="1"/>
    <col min="1046" max="1046" width="70.7265625" style="12" customWidth="1"/>
    <col min="1047" max="1049" width="14.1796875" style="12" customWidth="1"/>
    <col min="1050" max="1050" width="70.7265625" style="12" customWidth="1"/>
    <col min="1051" max="1053" width="14.1796875" style="12" customWidth="1"/>
    <col min="1054" max="1054" width="70.7265625" style="12" customWidth="1"/>
    <col min="1055" max="1057" width="14.1796875" style="12" customWidth="1"/>
    <col min="1058" max="1058" width="70.7265625" style="12" customWidth="1"/>
    <col min="1059" max="1061" width="14.1796875" style="12" customWidth="1"/>
    <col min="1062" max="1062" width="70.7265625" style="12" customWidth="1"/>
    <col min="1063" max="1065" width="14.1796875" style="12" customWidth="1"/>
    <col min="1066" max="1066" width="70.7265625" style="12" customWidth="1"/>
    <col min="1067" max="1069" width="14.1796875" style="12" customWidth="1"/>
    <col min="1070" max="1070" width="70.7265625" style="12" customWidth="1"/>
    <col min="1071" max="1073" width="14.1796875" style="12" customWidth="1"/>
    <col min="1074" max="1074" width="70.7265625" style="12" customWidth="1"/>
    <col min="1075" max="1077" width="14.1796875" style="12" customWidth="1"/>
    <col min="1078" max="1078" width="70.7265625" style="12" customWidth="1"/>
    <col min="1079" max="1081" width="14.1796875" style="12" customWidth="1"/>
    <col min="1082" max="1082" width="70.7265625" style="12" customWidth="1"/>
    <col min="1083" max="1085" width="14.1796875" style="12" customWidth="1"/>
    <col min="1086" max="1086" width="70.7265625" style="12" customWidth="1"/>
    <col min="1087" max="1089" width="14.1796875" style="12" customWidth="1"/>
    <col min="1090" max="1090" width="70.7265625" style="12" customWidth="1"/>
    <col min="1091" max="1093" width="14.1796875" style="12" customWidth="1"/>
    <col min="1094" max="1094" width="70.7265625" style="12" customWidth="1"/>
    <col min="1095" max="1097" width="14.1796875" style="12" customWidth="1"/>
    <col min="1098" max="1098" width="70.7265625" style="12" customWidth="1"/>
    <col min="1099" max="1101" width="14.1796875" style="12" customWidth="1"/>
    <col min="1102" max="1102" width="70.7265625" style="12" customWidth="1"/>
    <col min="1103" max="1105" width="14.1796875" style="12" customWidth="1"/>
    <col min="1106" max="1106" width="70.7265625" style="12" customWidth="1"/>
    <col min="1107" max="1109" width="14.1796875" style="12" customWidth="1"/>
    <col min="1110" max="1110" width="70.7265625" style="12" customWidth="1"/>
    <col min="1111" max="1113" width="14.1796875" style="12" customWidth="1"/>
    <col min="1114" max="1114" width="70.7265625" style="12" customWidth="1"/>
    <col min="1115" max="1117" width="14.1796875" style="12" customWidth="1"/>
    <col min="1118" max="1118" width="70.7265625" style="12" customWidth="1"/>
    <col min="1119" max="1121" width="14.1796875" style="12" customWidth="1"/>
    <col min="1122" max="1122" width="70.7265625" style="12" customWidth="1"/>
    <col min="1123" max="1125" width="14.1796875" style="12" customWidth="1"/>
    <col min="1126" max="1126" width="70.7265625" style="12" customWidth="1"/>
    <col min="1127" max="1129" width="14.1796875" style="12" customWidth="1"/>
    <col min="1130" max="1130" width="70.7265625" style="12" customWidth="1"/>
    <col min="1131" max="1133" width="14.1796875" style="12" customWidth="1"/>
    <col min="1134" max="1134" width="70.7265625" style="12" customWidth="1"/>
    <col min="1135" max="1137" width="14.1796875" style="12" customWidth="1"/>
    <col min="1138" max="1138" width="70.7265625" style="12" customWidth="1"/>
    <col min="1139" max="1141" width="14.1796875" style="12" customWidth="1"/>
    <col min="1142" max="1142" width="70.7265625" style="12" customWidth="1"/>
    <col min="1143" max="1145" width="14.1796875" style="12" customWidth="1"/>
    <col min="1146" max="1146" width="70.7265625" style="12" customWidth="1"/>
    <col min="1147" max="1149" width="14.1796875" style="12" customWidth="1"/>
    <col min="1150" max="1150" width="70.7265625" style="12" customWidth="1"/>
    <col min="1151" max="1153" width="14.1796875" style="12" customWidth="1"/>
    <col min="1154" max="1154" width="70.7265625" style="12" customWidth="1"/>
    <col min="1155" max="1157" width="14.1796875" style="12" customWidth="1"/>
    <col min="1158" max="1158" width="70.7265625" style="12" customWidth="1"/>
    <col min="1159" max="1161" width="14.1796875" style="12" customWidth="1"/>
    <col min="1162" max="1162" width="70.7265625" style="12" customWidth="1"/>
    <col min="1163" max="1165" width="14.1796875" style="12" customWidth="1"/>
    <col min="1166" max="1166" width="70.7265625" style="12" customWidth="1"/>
    <col min="1167" max="1169" width="14.1796875" style="12" customWidth="1"/>
    <col min="1170" max="1170" width="70.7265625" style="12" customWidth="1"/>
    <col min="1171" max="1173" width="14.1796875" style="12" customWidth="1"/>
    <col min="1174" max="1174" width="70.7265625" style="12" customWidth="1"/>
    <col min="1175" max="1177" width="14.1796875" style="12" customWidth="1"/>
    <col min="1178" max="1178" width="70.7265625" style="12" customWidth="1"/>
    <col min="1179" max="1181" width="14.1796875" style="12" customWidth="1"/>
    <col min="1182" max="1182" width="70.7265625" style="12" customWidth="1"/>
    <col min="1183" max="1185" width="14.1796875" style="12" customWidth="1"/>
    <col min="1186" max="1186" width="70.7265625" style="12" customWidth="1"/>
    <col min="1187" max="1189" width="14.1796875" style="12" customWidth="1"/>
    <col min="1190" max="1190" width="70.7265625" style="12" customWidth="1"/>
    <col min="1191" max="1193" width="14.1796875" style="12" customWidth="1"/>
    <col min="1194" max="1194" width="70.7265625" style="12" customWidth="1"/>
    <col min="1195" max="1197" width="14.1796875" style="12" customWidth="1"/>
    <col min="1198" max="1198" width="70.7265625" style="12" customWidth="1"/>
    <col min="1199" max="1201" width="14.1796875" style="12" customWidth="1"/>
    <col min="1202" max="1202" width="70.7265625" style="12" customWidth="1"/>
    <col min="1203" max="1205" width="14.1796875" style="12" customWidth="1"/>
    <col min="1206" max="1206" width="70.7265625" style="12" customWidth="1"/>
    <col min="1207" max="1209" width="14.1796875" style="12" customWidth="1"/>
    <col min="1210" max="1210" width="70.7265625" style="12" customWidth="1"/>
    <col min="1211" max="1213" width="14.1796875" style="12" customWidth="1"/>
    <col min="1214" max="1214" width="70.7265625" style="12" customWidth="1"/>
    <col min="1215" max="1217" width="14.1796875" style="12" customWidth="1"/>
    <col min="1218" max="1218" width="70.7265625" style="12" customWidth="1"/>
    <col min="1219" max="1221" width="14.1796875" style="12" customWidth="1"/>
    <col min="1222" max="1222" width="70.7265625" style="12" customWidth="1"/>
    <col min="1223" max="1225" width="14.1796875" style="12" customWidth="1"/>
    <col min="1226" max="1226" width="70.7265625" style="12" customWidth="1"/>
    <col min="1227" max="1229" width="14.1796875" style="12" customWidth="1"/>
    <col min="1230" max="1230" width="70.7265625" style="12" customWidth="1"/>
    <col min="1231" max="1233" width="14.1796875" style="12" customWidth="1"/>
    <col min="1234" max="1234" width="70.7265625" style="12" customWidth="1"/>
    <col min="1235" max="1237" width="14.1796875" style="12" customWidth="1"/>
    <col min="1238" max="1238" width="70.7265625" style="12" customWidth="1"/>
    <col min="1239" max="1241" width="14.1796875" style="12" customWidth="1"/>
    <col min="1242" max="1242" width="70.7265625" style="12" customWidth="1"/>
    <col min="1243" max="1245" width="14.1796875" style="12" customWidth="1"/>
    <col min="1246" max="1246" width="70.7265625" style="12" customWidth="1"/>
    <col min="1247" max="1249" width="14.1796875" style="12" customWidth="1"/>
    <col min="1250" max="1250" width="70.7265625" style="12" customWidth="1"/>
    <col min="1251" max="1253" width="14.1796875" style="12" customWidth="1"/>
    <col min="1254" max="1254" width="70.7265625" style="12" customWidth="1"/>
    <col min="1255" max="1257" width="14.1796875" style="12" customWidth="1"/>
    <col min="1258" max="1258" width="70.7265625" style="12" customWidth="1"/>
    <col min="1259" max="1261" width="14.1796875" style="12" customWidth="1"/>
    <col min="1262" max="1262" width="70.7265625" style="12" customWidth="1"/>
    <col min="1263" max="1265" width="14.1796875" style="12" customWidth="1"/>
    <col min="1266" max="1266" width="70.7265625" style="12" customWidth="1"/>
    <col min="1267" max="1269" width="14.1796875" style="12" customWidth="1"/>
    <col min="1270" max="1270" width="70.7265625" style="12" customWidth="1"/>
    <col min="1271" max="1273" width="14.1796875" style="12" customWidth="1"/>
    <col min="1274" max="1274" width="70.7265625" style="12" customWidth="1"/>
    <col min="1275" max="1277" width="14.1796875" style="12" customWidth="1"/>
    <col min="1278" max="1278" width="70.7265625" style="12" customWidth="1"/>
    <col min="1279" max="1281" width="14.1796875" style="12" customWidth="1"/>
    <col min="1282" max="1282" width="70.7265625" style="12" customWidth="1"/>
    <col min="1283" max="1285" width="14.1796875" style="12" customWidth="1"/>
    <col min="1286" max="1286" width="70.7265625" style="12" customWidth="1"/>
    <col min="1287" max="1289" width="14.1796875" style="12" customWidth="1"/>
    <col min="1290" max="1290" width="70.7265625" style="12" customWidth="1"/>
    <col min="1291" max="1293" width="14.1796875" style="12" customWidth="1"/>
    <col min="1294" max="1294" width="70.7265625" style="12" customWidth="1"/>
    <col min="1295" max="1297" width="14.1796875" style="12" customWidth="1"/>
    <col min="1298" max="1298" width="70.7265625" style="12" customWidth="1"/>
    <col min="1299" max="1301" width="14.1796875" style="12" customWidth="1"/>
    <col min="1302" max="1302" width="70.7265625" style="12" customWidth="1"/>
    <col min="1303" max="1305" width="14.1796875" style="12" customWidth="1"/>
    <col min="1306" max="1306" width="70.7265625" style="12" customWidth="1"/>
    <col min="1307" max="1309" width="14.1796875" style="12" customWidth="1"/>
    <col min="1310" max="1310" width="70.7265625" style="12" customWidth="1"/>
    <col min="1311" max="1313" width="14.1796875" style="12" customWidth="1"/>
    <col min="1314" max="1314" width="70.7265625" style="12" customWidth="1"/>
    <col min="1315" max="1317" width="14.1796875" style="12" customWidth="1"/>
    <col min="1318" max="1318" width="70.7265625" style="12" customWidth="1"/>
    <col min="1319" max="1321" width="14.1796875" style="12" customWidth="1"/>
    <col min="1322" max="1322" width="70.7265625" style="12" customWidth="1"/>
    <col min="1323" max="1325" width="14.1796875" style="12" customWidth="1"/>
    <col min="1326" max="1326" width="70.7265625" style="12" customWidth="1"/>
    <col min="1327" max="1329" width="14.1796875" style="12" customWidth="1"/>
    <col min="1330" max="1330" width="70.7265625" style="12" customWidth="1"/>
    <col min="1331" max="1333" width="14.1796875" style="12" customWidth="1"/>
    <col min="1334" max="1334" width="70.7265625" style="12" customWidth="1"/>
    <col min="1335" max="1337" width="14.1796875" style="12" customWidth="1"/>
    <col min="1338" max="1338" width="70.7265625" style="12" customWidth="1"/>
    <col min="1339" max="1341" width="14.1796875" style="12" customWidth="1"/>
    <col min="1342" max="1342" width="70.7265625" style="12" customWidth="1"/>
    <col min="1343" max="1345" width="14.1796875" style="12" customWidth="1"/>
    <col min="1346" max="1346" width="70.7265625" style="12" customWidth="1"/>
    <col min="1347" max="1349" width="14.1796875" style="12" customWidth="1"/>
    <col min="1350" max="1350" width="70.7265625" style="12" customWidth="1"/>
    <col min="1351" max="1353" width="14.1796875" style="12" customWidth="1"/>
    <col min="1354" max="1354" width="70.7265625" style="12" customWidth="1"/>
    <col min="1355" max="1357" width="14.1796875" style="12" customWidth="1"/>
    <col min="1358" max="1358" width="70.7265625" style="12" customWidth="1"/>
    <col min="1359" max="1361" width="14.1796875" style="12" customWidth="1"/>
    <col min="1362" max="1362" width="70.7265625" style="12" customWidth="1"/>
    <col min="1363" max="1365" width="14.1796875" style="12" customWidth="1"/>
    <col min="1366" max="1366" width="70.7265625" style="12" customWidth="1"/>
    <col min="1367" max="1369" width="14.1796875" style="12" customWidth="1"/>
    <col min="1370" max="1370" width="70.7265625" style="12" customWidth="1"/>
    <col min="1371" max="1373" width="14.1796875" style="12" customWidth="1"/>
    <col min="1374" max="1374" width="70.7265625" style="12" customWidth="1"/>
    <col min="1375" max="1377" width="14.1796875" style="12" customWidth="1"/>
    <col min="1378" max="1378" width="70.7265625" style="12" customWidth="1"/>
    <col min="1379" max="1381" width="14.1796875" style="12" customWidth="1"/>
    <col min="1382" max="1382" width="70.7265625" style="12" customWidth="1"/>
    <col min="1383" max="1385" width="14.1796875" style="12" customWidth="1"/>
    <col min="1386" max="1386" width="70.7265625" style="12" customWidth="1"/>
    <col min="1387" max="1389" width="14.1796875" style="12" customWidth="1"/>
    <col min="1390" max="1390" width="70.7265625" style="12" customWidth="1"/>
    <col min="1391" max="1393" width="14.1796875" style="12" customWidth="1"/>
    <col min="1394" max="1394" width="70.7265625" style="12" customWidth="1"/>
    <col min="1395" max="1397" width="14.1796875" style="12" customWidth="1"/>
    <col min="1398" max="1398" width="70.7265625" style="12" customWidth="1"/>
    <col min="1399" max="1401" width="14.1796875" style="12" customWidth="1"/>
    <col min="1402" max="1402" width="70.7265625" style="12" customWidth="1"/>
    <col min="1403" max="1405" width="14.1796875" style="12" customWidth="1"/>
    <col min="1406" max="1406" width="70.7265625" style="12" customWidth="1"/>
    <col min="1407" max="1409" width="14.1796875" style="12" customWidth="1"/>
    <col min="1410" max="1410" width="70.7265625" style="12" customWidth="1"/>
    <col min="1411" max="1413" width="14.1796875" style="12" customWidth="1"/>
    <col min="1414" max="1414" width="70.7265625" style="12" customWidth="1"/>
    <col min="1415" max="1417" width="14.1796875" style="12" customWidth="1"/>
    <col min="1418" max="1418" width="70.7265625" style="12" customWidth="1"/>
    <col min="1419" max="1421" width="14.1796875" style="12" customWidth="1"/>
    <col min="1422" max="1422" width="70.7265625" style="12" customWidth="1"/>
    <col min="1423" max="1425" width="14.1796875" style="12" customWidth="1"/>
    <col min="1426" max="1426" width="70.7265625" style="12" customWidth="1"/>
    <col min="1427" max="1429" width="14.1796875" style="12" customWidth="1"/>
    <col min="1430" max="1430" width="70.7265625" style="12" customWidth="1"/>
    <col min="1431" max="1433" width="14.1796875" style="12" customWidth="1"/>
    <col min="1434" max="1434" width="70.7265625" style="12" customWidth="1"/>
    <col min="1435" max="1437" width="14.1796875" style="12" customWidth="1"/>
    <col min="1438" max="1438" width="70.7265625" style="12" customWidth="1"/>
    <col min="1439" max="1441" width="14.1796875" style="12" customWidth="1"/>
    <col min="1442" max="1442" width="70.7265625" style="12" customWidth="1"/>
    <col min="1443" max="1445" width="14.1796875" style="12" customWidth="1"/>
    <col min="1446" max="1446" width="70.7265625" style="12" customWidth="1"/>
    <col min="1447" max="1449" width="14.1796875" style="12" customWidth="1"/>
    <col min="1450" max="1450" width="70.7265625" style="12" customWidth="1"/>
    <col min="1451" max="1453" width="14.1796875" style="12" customWidth="1"/>
    <col min="1454" max="1454" width="70.7265625" style="12" customWidth="1"/>
    <col min="1455" max="1457" width="14.1796875" style="12" customWidth="1"/>
    <col min="1458" max="1458" width="70.7265625" style="12" customWidth="1"/>
    <col min="1459" max="1461" width="14.1796875" style="12" customWidth="1"/>
    <col min="1462" max="1462" width="70.7265625" style="12" customWidth="1"/>
    <col min="1463" max="1465" width="14.1796875" style="12" customWidth="1"/>
    <col min="1466" max="1466" width="70.7265625" style="12" customWidth="1"/>
    <col min="1467" max="1469" width="14.1796875" style="12" customWidth="1"/>
    <col min="1470" max="1470" width="70.7265625" style="12" customWidth="1"/>
    <col min="1471" max="1473" width="14.1796875" style="12" customWidth="1"/>
    <col min="1474" max="1474" width="70.7265625" style="12" customWidth="1"/>
    <col min="1475" max="1477" width="14.1796875" style="12" customWidth="1"/>
    <col min="1478" max="1478" width="70.7265625" style="12" customWidth="1"/>
    <col min="1479" max="1481" width="14.1796875" style="12" customWidth="1"/>
    <col min="1482" max="1482" width="70.7265625" style="12" customWidth="1"/>
    <col min="1483" max="1485" width="14.1796875" style="12" customWidth="1"/>
    <col min="1486" max="1486" width="70.7265625" style="12" customWidth="1"/>
    <col min="1487" max="1489" width="14.1796875" style="12" customWidth="1"/>
    <col min="1490" max="1490" width="70.7265625" style="12" customWidth="1"/>
    <col min="1491" max="1493" width="14.1796875" style="12" customWidth="1"/>
    <col min="1494" max="1494" width="70.7265625" style="12" customWidth="1"/>
    <col min="1495" max="1497" width="14.1796875" style="12" customWidth="1"/>
    <col min="1498" max="1498" width="70.7265625" style="12" customWidth="1"/>
    <col min="1499" max="1501" width="14.1796875" style="12" customWidth="1"/>
    <col min="1502" max="1502" width="70.7265625" style="12" customWidth="1"/>
    <col min="1503" max="1505" width="14.1796875" style="12" customWidth="1"/>
    <col min="1506" max="1506" width="70.7265625" style="12" customWidth="1"/>
    <col min="1507" max="1509" width="14.1796875" style="12" customWidth="1"/>
    <col min="1510" max="1510" width="70.7265625" style="12" customWidth="1"/>
    <col min="1511" max="1513" width="14.1796875" style="12" customWidth="1"/>
    <col min="1514" max="1514" width="70.7265625" style="12" customWidth="1"/>
    <col min="1515" max="1517" width="14.1796875" style="12" customWidth="1"/>
    <col min="1518" max="1518" width="70.7265625" style="12" customWidth="1"/>
    <col min="1519" max="1521" width="14.1796875" style="12" customWidth="1"/>
    <col min="1522" max="1522" width="70.7265625" style="12" customWidth="1"/>
    <col min="1523" max="1525" width="14.1796875" style="12" customWidth="1"/>
    <col min="1526" max="1526" width="70.7265625" style="12" customWidth="1"/>
    <col min="1527" max="1529" width="14.1796875" style="12" customWidth="1"/>
    <col min="1530" max="1530" width="70.7265625" style="12" customWidth="1"/>
    <col min="1531" max="1533" width="14.1796875" style="12" customWidth="1"/>
    <col min="1534" max="1534" width="70.7265625" style="12" customWidth="1"/>
    <col min="1535" max="1537" width="14.1796875" style="12" customWidth="1"/>
    <col min="1538" max="1538" width="70.7265625" style="12" customWidth="1"/>
    <col min="1539" max="1541" width="14.1796875" style="12" customWidth="1"/>
    <col min="1542" max="1542" width="70.7265625" style="12" customWidth="1"/>
    <col min="1543" max="1545" width="14.1796875" style="12" customWidth="1"/>
    <col min="1546" max="1546" width="70.7265625" style="12" customWidth="1"/>
    <col min="1547" max="1549" width="14.1796875" style="12" customWidth="1"/>
    <col min="1550" max="1550" width="70.7265625" style="12" customWidth="1"/>
    <col min="1551" max="1553" width="14.1796875" style="12" customWidth="1"/>
    <col min="1554" max="1554" width="70.7265625" style="12" customWidth="1"/>
    <col min="1555" max="1557" width="14.1796875" style="12" customWidth="1"/>
    <col min="1558" max="1558" width="70.7265625" style="12" customWidth="1"/>
    <col min="1559" max="1561" width="14.1796875" style="12" customWidth="1"/>
    <col min="1562" max="1562" width="70.7265625" style="12" customWidth="1"/>
    <col min="1563" max="1565" width="14.1796875" style="12" customWidth="1"/>
    <col min="1566" max="1566" width="70.7265625" style="12" customWidth="1"/>
    <col min="1567" max="1569" width="14.1796875" style="12" customWidth="1"/>
    <col min="1570" max="1570" width="70.7265625" style="12" customWidth="1"/>
    <col min="1571" max="1573" width="14.1796875" style="12" customWidth="1"/>
    <col min="1574" max="1574" width="70.7265625" style="12" customWidth="1"/>
    <col min="1575" max="1577" width="14.1796875" style="12" customWidth="1"/>
    <col min="1578" max="1578" width="70.7265625" style="12" customWidth="1"/>
    <col min="1579" max="1581" width="14.1796875" style="12" customWidth="1"/>
    <col min="1582" max="1582" width="70.7265625" style="12" customWidth="1"/>
    <col min="1583" max="1585" width="14.1796875" style="12" customWidth="1"/>
    <col min="1586" max="1586" width="70.7265625" style="12" customWidth="1"/>
    <col min="1587" max="1589" width="14.1796875" style="12" customWidth="1"/>
    <col min="1590" max="1590" width="70.7265625" style="12" customWidth="1"/>
    <col min="1591" max="1593" width="14.1796875" style="12" customWidth="1"/>
    <col min="1594" max="1594" width="70.7265625" style="12" customWidth="1"/>
    <col min="1595" max="1597" width="14.1796875" style="12" customWidth="1"/>
    <col min="1598" max="1598" width="70.7265625" style="12" customWidth="1"/>
    <col min="1599" max="1601" width="14.1796875" style="12" customWidth="1"/>
    <col min="1602" max="1602" width="70.7265625" style="12" customWidth="1"/>
    <col min="1603" max="1605" width="14.1796875" style="12" customWidth="1"/>
    <col min="1606" max="1606" width="70.7265625" style="12" customWidth="1"/>
    <col min="1607" max="1609" width="14.1796875" style="12" customWidth="1"/>
    <col min="1610" max="1610" width="70.7265625" style="12" customWidth="1"/>
    <col min="1611" max="1613" width="14.1796875" style="12" customWidth="1"/>
    <col min="1614" max="1614" width="70.7265625" style="12" customWidth="1"/>
    <col min="1615" max="1617" width="14.1796875" style="12" customWidth="1"/>
    <col min="1618" max="1618" width="70.7265625" style="12" customWidth="1"/>
    <col min="1619" max="1621" width="14.1796875" style="12" customWidth="1"/>
    <col min="1622" max="1622" width="70.7265625" style="12" customWidth="1"/>
    <col min="1623" max="1625" width="14.1796875" style="12" customWidth="1"/>
    <col min="1626" max="1626" width="70.7265625" style="12" customWidth="1"/>
    <col min="1627" max="1629" width="14.1796875" style="12" customWidth="1"/>
    <col min="1630" max="1630" width="70.7265625" style="12" customWidth="1"/>
    <col min="1631" max="1633" width="14.1796875" style="12" customWidth="1"/>
    <col min="1634" max="1634" width="70.7265625" style="12" customWidth="1"/>
    <col min="1635" max="1637" width="14.1796875" style="12" customWidth="1"/>
    <col min="1638" max="1638" width="70.7265625" style="12" customWidth="1"/>
    <col min="1639" max="1641" width="14.1796875" style="12" customWidth="1"/>
    <col min="1642" max="1642" width="70.7265625" style="12" customWidth="1"/>
    <col min="1643" max="1645" width="14.1796875" style="12" customWidth="1"/>
    <col min="1646" max="1646" width="70.7265625" style="12" customWidth="1"/>
    <col min="1647" max="1649" width="14.1796875" style="12" customWidth="1"/>
    <col min="1650" max="1650" width="70.7265625" style="12" customWidth="1"/>
    <col min="1651" max="1653" width="14.1796875" style="12" customWidth="1"/>
    <col min="1654" max="1654" width="70.7265625" style="12" customWidth="1"/>
    <col min="1655" max="1657" width="14.1796875" style="12" customWidth="1"/>
    <col min="1658" max="1658" width="70.7265625" style="12" customWidth="1"/>
    <col min="1659" max="1661" width="14.1796875" style="12" customWidth="1"/>
    <col min="1662" max="1662" width="70.7265625" style="12" customWidth="1"/>
    <col min="1663" max="1665" width="14.1796875" style="12" customWidth="1"/>
    <col min="1666" max="1666" width="70.7265625" style="12" customWidth="1"/>
    <col min="1667" max="1669" width="14.1796875" style="12" customWidth="1"/>
    <col min="1670" max="1670" width="70.7265625" style="12" customWidth="1"/>
    <col min="1671" max="1673" width="14.1796875" style="12" customWidth="1"/>
    <col min="1674" max="1674" width="70.7265625" style="12" customWidth="1"/>
    <col min="1675" max="1677" width="14.1796875" style="12" customWidth="1"/>
    <col min="1678" max="1678" width="70.7265625" style="12" customWidth="1"/>
    <col min="1679" max="1681" width="14.1796875" style="12" customWidth="1"/>
    <col min="1682" max="1682" width="70.7265625" style="12" customWidth="1"/>
    <col min="1683" max="1685" width="14.1796875" style="12" customWidth="1"/>
    <col min="1686" max="1686" width="70.7265625" style="12" customWidth="1"/>
    <col min="1687" max="1689" width="14.1796875" style="12" customWidth="1"/>
    <col min="1690" max="1690" width="70.7265625" style="12" customWidth="1"/>
    <col min="1691" max="1693" width="14.1796875" style="12" customWidth="1"/>
    <col min="1694" max="1694" width="70.7265625" style="12" customWidth="1"/>
    <col min="1695" max="1697" width="14.1796875" style="12" customWidth="1"/>
    <col min="1698" max="1698" width="70.7265625" style="12" customWidth="1"/>
    <col min="1699" max="1701" width="14.1796875" style="12" customWidth="1"/>
    <col min="1702" max="1702" width="70.7265625" style="12" customWidth="1"/>
    <col min="1703" max="1705" width="14.1796875" style="12" customWidth="1"/>
    <col min="1706" max="1706" width="70.7265625" style="12" customWidth="1"/>
    <col min="1707" max="1709" width="14.1796875" style="12" customWidth="1"/>
    <col min="1710" max="1710" width="70.7265625" style="12" customWidth="1"/>
    <col min="1711" max="1713" width="14.1796875" style="12" customWidth="1"/>
    <col min="1714" max="1714" width="70.7265625" style="12" customWidth="1"/>
    <col min="1715" max="1717" width="14.1796875" style="12" customWidth="1"/>
    <col min="1718" max="1718" width="70.7265625" style="12" customWidth="1"/>
    <col min="1719" max="1721" width="14.1796875" style="12" customWidth="1"/>
    <col min="1722" max="1722" width="70.7265625" style="12" customWidth="1"/>
    <col min="1723" max="1725" width="14.1796875" style="12" customWidth="1"/>
    <col min="1726" max="1726" width="70.7265625" style="12" customWidth="1"/>
    <col min="1727" max="1729" width="14.1796875" style="12" customWidth="1"/>
    <col min="1730" max="1730" width="70.7265625" style="12" customWidth="1"/>
    <col min="1731" max="1733" width="14.1796875" style="12" customWidth="1"/>
    <col min="1734" max="1734" width="70.7265625" style="12" customWidth="1"/>
    <col min="1735" max="1737" width="14.1796875" style="12" customWidth="1"/>
    <col min="1738" max="1738" width="70.7265625" style="12" customWidth="1"/>
    <col min="1739" max="1741" width="14.1796875" style="12" customWidth="1"/>
    <col min="1742" max="1742" width="70.7265625" style="12" customWidth="1"/>
    <col min="1743" max="1745" width="14.1796875" style="12" customWidth="1"/>
    <col min="1746" max="1746" width="70.7265625" style="12" customWidth="1"/>
    <col min="1747" max="1749" width="14.1796875" style="12" customWidth="1"/>
    <col min="1750" max="1750" width="70.7265625" style="12" customWidth="1"/>
    <col min="1751" max="1753" width="14.1796875" style="12" customWidth="1"/>
    <col min="1754" max="1754" width="70.7265625" style="12" customWidth="1"/>
    <col min="1755" max="1757" width="14.1796875" style="12" customWidth="1"/>
    <col min="1758" max="1758" width="70.7265625" style="12" customWidth="1"/>
    <col min="1759" max="1761" width="14.1796875" style="12" customWidth="1"/>
    <col min="1762" max="1762" width="70.7265625" style="12" customWidth="1"/>
    <col min="1763" max="1765" width="14.1796875" style="12" customWidth="1"/>
    <col min="1766" max="1766" width="70.7265625" style="12" customWidth="1"/>
    <col min="1767" max="1769" width="14.1796875" style="12" customWidth="1"/>
    <col min="1770" max="1770" width="70.7265625" style="12" customWidth="1"/>
    <col min="1771" max="1773" width="14.1796875" style="12" customWidth="1"/>
    <col min="1774" max="1774" width="70.7265625" style="12" customWidth="1"/>
    <col min="1775" max="1777" width="14.1796875" style="12" customWidth="1"/>
    <col min="1778" max="1778" width="70.7265625" style="12" customWidth="1"/>
    <col min="1779" max="1781" width="14.1796875" style="12" customWidth="1"/>
    <col min="1782" max="1782" width="70.7265625" style="12" customWidth="1"/>
    <col min="1783" max="1785" width="14.1796875" style="12" customWidth="1"/>
    <col min="1786" max="1786" width="70.7265625" style="12" customWidth="1"/>
    <col min="1787" max="1789" width="14.1796875" style="12" customWidth="1"/>
    <col min="1790" max="1790" width="70.7265625" style="12" customWidth="1"/>
    <col min="1791" max="1793" width="14.1796875" style="12" customWidth="1"/>
    <col min="1794" max="1794" width="70.7265625" style="12" customWidth="1"/>
    <col min="1795" max="1797" width="14.1796875" style="12" customWidth="1"/>
    <col min="1798" max="1798" width="70.7265625" style="12" customWidth="1"/>
    <col min="1799" max="1801" width="14.1796875" style="12" customWidth="1"/>
    <col min="1802" max="1802" width="70.7265625" style="12" customWidth="1"/>
    <col min="1803" max="1805" width="14.1796875" style="12" customWidth="1"/>
    <col min="1806" max="1806" width="70.7265625" style="12" customWidth="1"/>
    <col min="1807" max="1809" width="14.1796875" style="12" customWidth="1"/>
    <col min="1810" max="1810" width="70.7265625" style="12" customWidth="1"/>
    <col min="1811" max="1813" width="14.1796875" style="12" customWidth="1"/>
    <col min="1814" max="1814" width="70.7265625" style="12" customWidth="1"/>
    <col min="1815" max="1817" width="14.1796875" style="12" customWidth="1"/>
    <col min="1818" max="1818" width="70.7265625" style="12" customWidth="1"/>
    <col min="1819" max="1821" width="14.1796875" style="12" customWidth="1"/>
    <col min="1822" max="1822" width="70.7265625" style="12" customWidth="1"/>
    <col min="1823" max="1825" width="14.1796875" style="12" customWidth="1"/>
    <col min="1826" max="1826" width="70.7265625" style="12" customWidth="1"/>
    <col min="1827" max="1829" width="14.1796875" style="12" customWidth="1"/>
    <col min="1830" max="1830" width="70.7265625" style="12" customWidth="1"/>
    <col min="1831" max="1833" width="14.1796875" style="12" customWidth="1"/>
    <col min="1834" max="1834" width="70.7265625" style="12" customWidth="1"/>
    <col min="1835" max="1837" width="14.1796875" style="12" customWidth="1"/>
    <col min="1838" max="1838" width="70.7265625" style="12" customWidth="1"/>
    <col min="1839" max="1841" width="14.1796875" style="12" customWidth="1"/>
    <col min="1842" max="1842" width="70.7265625" style="12" customWidth="1"/>
    <col min="1843" max="1845" width="14.1796875" style="12" customWidth="1"/>
    <col min="1846" max="1846" width="70.7265625" style="12" customWidth="1"/>
    <col min="1847" max="1849" width="14.1796875" style="12" customWidth="1"/>
    <col min="1850" max="1850" width="70.7265625" style="12" customWidth="1"/>
    <col min="1851" max="1853" width="14.1796875" style="12" customWidth="1"/>
    <col min="1854" max="1854" width="70.7265625" style="12" customWidth="1"/>
    <col min="1855" max="1857" width="14.1796875" style="12" customWidth="1"/>
    <col min="1858" max="1858" width="70.7265625" style="12" customWidth="1"/>
    <col min="1859" max="1861" width="14.1796875" style="12" customWidth="1"/>
    <col min="1862" max="1862" width="70.7265625" style="12" customWidth="1"/>
    <col min="1863" max="1865" width="14.1796875" style="12" customWidth="1"/>
    <col min="1866" max="1866" width="70.7265625" style="12" customWidth="1"/>
    <col min="1867" max="1869" width="14.1796875" style="12" customWidth="1"/>
    <col min="1870" max="1870" width="70.7265625" style="12" customWidth="1"/>
    <col min="1871" max="1873" width="14.1796875" style="12" customWidth="1"/>
    <col min="1874" max="1874" width="70.7265625" style="12" customWidth="1"/>
    <col min="1875" max="1877" width="14.1796875" style="12" customWidth="1"/>
    <col min="1878" max="1878" width="70.7265625" style="12" customWidth="1"/>
    <col min="1879" max="1881" width="14.1796875" style="12" customWidth="1"/>
    <col min="1882" max="1882" width="70.7265625" style="12" customWidth="1"/>
    <col min="1883" max="1885" width="14.1796875" style="12" customWidth="1"/>
    <col min="1886" max="1886" width="70.7265625" style="12" customWidth="1"/>
    <col min="1887" max="1889" width="14.1796875" style="12" customWidth="1"/>
    <col min="1890" max="1890" width="70.7265625" style="12" customWidth="1"/>
    <col min="1891" max="1893" width="14.1796875" style="12" customWidth="1"/>
    <col min="1894" max="1894" width="70.7265625" style="12" customWidth="1"/>
    <col min="1895" max="1897" width="14.1796875" style="12" customWidth="1"/>
    <col min="1898" max="1898" width="70.7265625" style="12" customWidth="1"/>
    <col min="1899" max="1901" width="14.1796875" style="12" customWidth="1"/>
    <col min="1902" max="1902" width="70.7265625" style="12" customWidth="1"/>
    <col min="1903" max="1905" width="14.1796875" style="12" customWidth="1"/>
    <col min="1906" max="1906" width="70.7265625" style="12" customWidth="1"/>
    <col min="1907" max="1909" width="14.1796875" style="12" customWidth="1"/>
    <col min="1910" max="1910" width="70.7265625" style="12" customWidth="1"/>
    <col min="1911" max="1913" width="14.1796875" style="12" customWidth="1"/>
    <col min="1914" max="1914" width="70.7265625" style="12" customWidth="1"/>
    <col min="1915" max="1917" width="14.1796875" style="12" customWidth="1"/>
    <col min="1918" max="1918" width="70.7265625" style="12" customWidth="1"/>
    <col min="1919" max="1921" width="14.1796875" style="12" customWidth="1"/>
    <col min="1922" max="1922" width="70.7265625" style="12" customWidth="1"/>
    <col min="1923" max="1925" width="14.1796875" style="12" customWidth="1"/>
    <col min="1926" max="1926" width="70.7265625" style="12" customWidth="1"/>
    <col min="1927" max="1929" width="14.1796875" style="12" customWidth="1"/>
    <col min="1930" max="1930" width="70.7265625" style="12" customWidth="1"/>
    <col min="1931" max="1933" width="14.1796875" style="12" customWidth="1"/>
    <col min="1934" max="1934" width="70.7265625" style="12" customWidth="1"/>
    <col min="1935" max="1937" width="14.1796875" style="12" customWidth="1"/>
    <col min="1938" max="1938" width="70.7265625" style="12" customWidth="1"/>
    <col min="1939" max="1941" width="14.1796875" style="12" customWidth="1"/>
    <col min="1942" max="1942" width="70.7265625" style="12" customWidth="1"/>
    <col min="1943" max="1945" width="14.1796875" style="12" customWidth="1"/>
    <col min="1946" max="1946" width="70.7265625" style="12" customWidth="1"/>
    <col min="1947" max="1949" width="14.1796875" style="12" customWidth="1"/>
    <col min="1950" max="1950" width="70.7265625" style="12" customWidth="1"/>
    <col min="1951" max="1953" width="14.1796875" style="12" customWidth="1"/>
    <col min="1954" max="1954" width="70.7265625" style="12" customWidth="1"/>
    <col min="1955" max="1957" width="14.1796875" style="12" customWidth="1"/>
    <col min="1958" max="1958" width="70.7265625" style="12" customWidth="1"/>
    <col min="1959" max="1961" width="14.1796875" style="12" customWidth="1"/>
    <col min="1962" max="1962" width="70.7265625" style="12" customWidth="1"/>
    <col min="1963" max="1965" width="14.1796875" style="12" customWidth="1"/>
    <col min="1966" max="1966" width="70.7265625" style="12" customWidth="1"/>
    <col min="1967" max="1969" width="14.1796875" style="12" customWidth="1"/>
    <col min="1970" max="1970" width="70.7265625" style="12" customWidth="1"/>
    <col min="1971" max="1973" width="14.1796875" style="12" customWidth="1"/>
    <col min="1974" max="1974" width="70.7265625" style="12" customWidth="1"/>
    <col min="1975" max="1977" width="14.1796875" style="12" customWidth="1"/>
    <col min="1978" max="1978" width="70.7265625" style="12" customWidth="1"/>
    <col min="1979" max="1981" width="14.1796875" style="12" customWidth="1"/>
    <col min="1982" max="1982" width="70.7265625" style="12" customWidth="1"/>
    <col min="1983" max="1985" width="14.1796875" style="12" customWidth="1"/>
    <col min="1986" max="1986" width="70.7265625" style="12" customWidth="1"/>
    <col min="1987" max="1989" width="14.1796875" style="12" customWidth="1"/>
    <col min="1990" max="1990" width="70.7265625" style="12" customWidth="1"/>
    <col min="1991" max="1993" width="14.1796875" style="12" customWidth="1"/>
    <col min="1994" max="1994" width="70.7265625" style="12" customWidth="1"/>
    <col min="1995" max="1997" width="14.1796875" style="12" customWidth="1"/>
    <col min="1998" max="1998" width="70.7265625" style="12" customWidth="1"/>
    <col min="1999" max="2001" width="14.1796875" style="12" customWidth="1"/>
    <col min="2002" max="2002" width="70.7265625" style="12" customWidth="1"/>
    <col min="2003" max="2005" width="14.1796875" style="12" customWidth="1"/>
    <col min="2006" max="2006" width="70.7265625" style="12" customWidth="1"/>
    <col min="2007" max="2009" width="14.1796875" style="12" customWidth="1"/>
    <col min="2010" max="2010" width="70.7265625" style="12" customWidth="1"/>
    <col min="2011" max="2013" width="14.1796875" style="12" customWidth="1"/>
    <col min="2014" max="2014" width="70.7265625" style="12" customWidth="1"/>
    <col min="2015" max="2017" width="14.1796875" style="12" customWidth="1"/>
    <col min="2018" max="2018" width="70.7265625" style="12" customWidth="1"/>
    <col min="2019" max="2021" width="14.1796875" style="12" customWidth="1"/>
    <col min="2022" max="2022" width="70.7265625" style="12" customWidth="1"/>
    <col min="2023" max="2025" width="14.1796875" style="12" customWidth="1"/>
    <col min="2026" max="2026" width="70.7265625" style="12" customWidth="1"/>
    <col min="2027" max="2029" width="14.1796875" style="12" customWidth="1"/>
    <col min="2030" max="2030" width="70.7265625" style="12" customWidth="1"/>
    <col min="2031" max="2033" width="14.1796875" style="12" customWidth="1"/>
    <col min="2034" max="2034" width="70.7265625" style="12" customWidth="1"/>
    <col min="2035" max="2037" width="14.1796875" style="12" customWidth="1"/>
    <col min="2038" max="2038" width="70.7265625" style="12" customWidth="1"/>
    <col min="2039" max="2041" width="14.1796875" style="12" customWidth="1"/>
    <col min="2042" max="2042" width="70.7265625" style="12" customWidth="1"/>
    <col min="2043" max="2045" width="14.1796875" style="12" customWidth="1"/>
    <col min="2046" max="2046" width="70.7265625" style="12" customWidth="1"/>
    <col min="2047" max="2049" width="14.1796875" style="12" customWidth="1"/>
    <col min="2050" max="2050" width="70.7265625" style="12" customWidth="1"/>
    <col min="2051" max="2053" width="14.1796875" style="12" customWidth="1"/>
    <col min="2054" max="2054" width="70.7265625" style="12" customWidth="1"/>
    <col min="2055" max="2057" width="14.1796875" style="12" customWidth="1"/>
    <col min="2058" max="2058" width="70.7265625" style="12" customWidth="1"/>
    <col min="2059" max="2061" width="14.1796875" style="12" customWidth="1"/>
    <col min="2062" max="2062" width="70.7265625" style="12" customWidth="1"/>
    <col min="2063" max="2065" width="14.1796875" style="12" customWidth="1"/>
    <col min="2066" max="2066" width="70.7265625" style="12" customWidth="1"/>
    <col min="2067" max="2069" width="14.1796875" style="12" customWidth="1"/>
    <col min="2070" max="2070" width="70.7265625" style="12" customWidth="1"/>
    <col min="2071" max="2073" width="14.1796875" style="12" customWidth="1"/>
    <col min="2074" max="2074" width="70.7265625" style="12" customWidth="1"/>
    <col min="2075" max="2077" width="14.1796875" style="12" customWidth="1"/>
    <col min="2078" max="2078" width="70.7265625" style="12" customWidth="1"/>
    <col min="2079" max="2081" width="14.1796875" style="12" customWidth="1"/>
    <col min="2082" max="2082" width="70.7265625" style="12" customWidth="1"/>
    <col min="2083" max="2085" width="14.1796875" style="12" customWidth="1"/>
    <col min="2086" max="2086" width="70.7265625" style="12" customWidth="1"/>
    <col min="2087" max="2089" width="14.1796875" style="12" customWidth="1"/>
    <col min="2090" max="2090" width="70.7265625" style="12" customWidth="1"/>
    <col min="2091" max="2093" width="14.1796875" style="12" customWidth="1"/>
    <col min="2094" max="2094" width="70.7265625" style="12" customWidth="1"/>
    <col min="2095" max="2097" width="14.1796875" style="12" customWidth="1"/>
    <col min="2098" max="2098" width="70.7265625" style="12" customWidth="1"/>
    <col min="2099" max="2101" width="14.1796875" style="12" customWidth="1"/>
    <col min="2102" max="2102" width="70.7265625" style="12" customWidth="1"/>
    <col min="2103" max="2105" width="14.1796875" style="12" customWidth="1"/>
    <col min="2106" max="2106" width="70.7265625" style="12" customWidth="1"/>
    <col min="2107" max="2109" width="14.1796875" style="12" customWidth="1"/>
    <col min="2110" max="2110" width="70.7265625" style="12" customWidth="1"/>
    <col min="2111" max="2113" width="14.1796875" style="12" customWidth="1"/>
    <col min="2114" max="2114" width="70.7265625" style="12" customWidth="1"/>
    <col min="2115" max="2117" width="14.1796875" style="12" customWidth="1"/>
    <col min="2118" max="2118" width="70.7265625" style="12" customWidth="1"/>
    <col min="2119" max="2121" width="14.1796875" style="12" customWidth="1"/>
    <col min="2122" max="2122" width="70.7265625" style="12" customWidth="1"/>
    <col min="2123" max="2125" width="14.1796875" style="12" customWidth="1"/>
    <col min="2126" max="2126" width="70.7265625" style="12" customWidth="1"/>
    <col min="2127" max="2129" width="14.1796875" style="12" customWidth="1"/>
    <col min="2130" max="2130" width="70.7265625" style="12" customWidth="1"/>
    <col min="2131" max="2133" width="14.1796875" style="12" customWidth="1"/>
    <col min="2134" max="2134" width="70.7265625" style="12" customWidth="1"/>
    <col min="2135" max="2137" width="14.1796875" style="12" customWidth="1"/>
    <col min="2138" max="2138" width="70.7265625" style="12" customWidth="1"/>
    <col min="2139" max="2141" width="14.1796875" style="12" customWidth="1"/>
    <col min="2142" max="2142" width="70.7265625" style="12" customWidth="1"/>
    <col min="2143" max="2145" width="14.1796875" style="12" customWidth="1"/>
    <col min="2146" max="2146" width="70.7265625" style="12" customWidth="1"/>
    <col min="2147" max="2149" width="14.1796875" style="12" customWidth="1"/>
    <col min="2150" max="2150" width="70.7265625" style="12" customWidth="1"/>
    <col min="2151" max="2153" width="14.1796875" style="12" customWidth="1"/>
    <col min="2154" max="2154" width="70.7265625" style="12" customWidth="1"/>
    <col min="2155" max="2157" width="14.1796875" style="12" customWidth="1"/>
    <col min="2158" max="2158" width="70.7265625" style="12" customWidth="1"/>
    <col min="2159" max="2161" width="14.1796875" style="12" customWidth="1"/>
    <col min="2162" max="2162" width="70.7265625" style="12" customWidth="1"/>
    <col min="2163" max="2165" width="14.1796875" style="12" customWidth="1"/>
    <col min="2166" max="2166" width="70.7265625" style="12" customWidth="1"/>
    <col min="2167" max="2169" width="14.1796875" style="12" customWidth="1"/>
    <col min="2170" max="2170" width="70.7265625" style="12" customWidth="1"/>
    <col min="2171" max="2173" width="14.1796875" style="12" customWidth="1"/>
    <col min="2174" max="2174" width="70.7265625" style="12" customWidth="1"/>
    <col min="2175" max="2177" width="14.1796875" style="12" customWidth="1"/>
    <col min="2178" max="2178" width="70.7265625" style="12" customWidth="1"/>
    <col min="2179" max="2181" width="14.1796875" style="12" customWidth="1"/>
    <col min="2182" max="2182" width="70.7265625" style="12" customWidth="1"/>
    <col min="2183" max="2185" width="14.1796875" style="12" customWidth="1"/>
    <col min="2186" max="2186" width="70.7265625" style="12" customWidth="1"/>
    <col min="2187" max="2189" width="14.1796875" style="12" customWidth="1"/>
    <col min="2190" max="2190" width="70.7265625" style="12" customWidth="1"/>
    <col min="2191" max="2193" width="14.1796875" style="12" customWidth="1"/>
    <col min="2194" max="2194" width="70.7265625" style="12" customWidth="1"/>
    <col min="2195" max="2197" width="14.1796875" style="12" customWidth="1"/>
    <col min="2198" max="2198" width="70.7265625" style="12" customWidth="1"/>
    <col min="2199" max="2201" width="14.1796875" style="12" customWidth="1"/>
    <col min="2202" max="2202" width="70.7265625" style="12" customWidth="1"/>
    <col min="2203" max="2205" width="14.1796875" style="12" customWidth="1"/>
    <col min="2206" max="2206" width="70.7265625" style="12" customWidth="1"/>
    <col min="2207" max="2209" width="14.1796875" style="12" customWidth="1"/>
    <col min="2210" max="2210" width="70.7265625" style="12" customWidth="1"/>
    <col min="2211" max="2213" width="14.1796875" style="12" customWidth="1"/>
    <col min="2214" max="2214" width="70.7265625" style="12" customWidth="1"/>
    <col min="2215" max="2217" width="14.1796875" style="12" customWidth="1"/>
    <col min="2218" max="2218" width="70.7265625" style="12" customWidth="1"/>
    <col min="2219" max="2221" width="14.1796875" style="12" customWidth="1"/>
    <col min="2222" max="2222" width="70.7265625" style="12" customWidth="1"/>
    <col min="2223" max="2225" width="14.1796875" style="12" customWidth="1"/>
    <col min="2226" max="2226" width="70.7265625" style="12" customWidth="1"/>
    <col min="2227" max="2229" width="14.1796875" style="12" customWidth="1"/>
    <col min="2230" max="2230" width="70.7265625" style="12" customWidth="1"/>
    <col min="2231" max="2233" width="14.1796875" style="12" customWidth="1"/>
    <col min="2234" max="2234" width="70.7265625" style="12" customWidth="1"/>
    <col min="2235" max="2237" width="14.1796875" style="12" customWidth="1"/>
    <col min="2238" max="2238" width="70.7265625" style="12" customWidth="1"/>
    <col min="2239" max="2241" width="14.1796875" style="12" customWidth="1"/>
    <col min="2242" max="2242" width="70.7265625" style="12" customWidth="1"/>
    <col min="2243" max="2245" width="14.1796875" style="12" customWidth="1"/>
    <col min="2246" max="2246" width="70.7265625" style="12" customWidth="1"/>
    <col min="2247" max="2249" width="14.1796875" style="12" customWidth="1"/>
    <col min="2250" max="2250" width="70.7265625" style="12" customWidth="1"/>
    <col min="2251" max="2253" width="14.1796875" style="12" customWidth="1"/>
    <col min="2254" max="2254" width="70.7265625" style="12" customWidth="1"/>
    <col min="2255" max="2257" width="14.1796875" style="12" customWidth="1"/>
    <col min="2258" max="2258" width="70.7265625" style="12" customWidth="1"/>
    <col min="2259" max="2261" width="14.1796875" style="12" customWidth="1"/>
    <col min="2262" max="2262" width="70.7265625" style="12" customWidth="1"/>
    <col min="2263" max="2265" width="14.1796875" style="12" customWidth="1"/>
    <col min="2266" max="2266" width="70.7265625" style="12" customWidth="1"/>
    <col min="2267" max="2269" width="14.1796875" style="12" customWidth="1"/>
    <col min="2270" max="2270" width="70.7265625" style="12" customWidth="1"/>
    <col min="2271" max="2273" width="14.1796875" style="12" customWidth="1"/>
    <col min="2274" max="2274" width="70.7265625" style="12" customWidth="1"/>
    <col min="2275" max="2277" width="14.1796875" style="12" customWidth="1"/>
    <col min="2278" max="2278" width="70.7265625" style="12" customWidth="1"/>
    <col min="2279" max="2281" width="14.1796875" style="12" customWidth="1"/>
    <col min="2282" max="2282" width="70.7265625" style="12" customWidth="1"/>
    <col min="2283" max="2285" width="14.1796875" style="12" customWidth="1"/>
    <col min="2286" max="2286" width="70.7265625" style="12" customWidth="1"/>
    <col min="2287" max="2289" width="14.1796875" style="12" customWidth="1"/>
    <col min="2290" max="2290" width="70.7265625" style="12" customWidth="1"/>
    <col min="2291" max="2293" width="14.1796875" style="12" customWidth="1"/>
    <col min="2294" max="2294" width="70.7265625" style="12" customWidth="1"/>
    <col min="2295" max="2297" width="14.1796875" style="12" customWidth="1"/>
    <col min="2298" max="2298" width="70.7265625" style="12" customWidth="1"/>
    <col min="2299" max="2301" width="14.1796875" style="12" customWidth="1"/>
    <col min="2302" max="2302" width="70.7265625" style="12" customWidth="1"/>
    <col min="2303" max="2305" width="14.1796875" style="12" customWidth="1"/>
    <col min="2306" max="2306" width="70.7265625" style="12" customWidth="1"/>
    <col min="2307" max="2309" width="14.1796875" style="12" customWidth="1"/>
    <col min="2310" max="2310" width="70.7265625" style="12" customWidth="1"/>
    <col min="2311" max="2313" width="14.1796875" style="12" customWidth="1"/>
    <col min="2314" max="2314" width="70.7265625" style="12" customWidth="1"/>
    <col min="2315" max="2317" width="14.1796875" style="12" customWidth="1"/>
    <col min="2318" max="2318" width="70.7265625" style="12" customWidth="1"/>
    <col min="2319" max="2321" width="14.1796875" style="12" customWidth="1"/>
    <col min="2322" max="2322" width="70.7265625" style="12" customWidth="1"/>
    <col min="2323" max="2325" width="14.1796875" style="12" customWidth="1"/>
    <col min="2326" max="2326" width="70.7265625" style="12" customWidth="1"/>
    <col min="2327" max="2329" width="14.1796875" style="12" customWidth="1"/>
    <col min="2330" max="2330" width="70.7265625" style="12" customWidth="1"/>
    <col min="2331" max="2333" width="14.1796875" style="12" customWidth="1"/>
    <col min="2334" max="2334" width="70.7265625" style="12" customWidth="1"/>
    <col min="2335" max="2337" width="14.1796875" style="12" customWidth="1"/>
    <col min="2338" max="2338" width="70.7265625" style="12" customWidth="1"/>
    <col min="2339" max="2341" width="14.1796875" style="12" customWidth="1"/>
    <col min="2342" max="2342" width="70.7265625" style="12" customWidth="1"/>
    <col min="2343" max="2345" width="14.1796875" style="12" customWidth="1"/>
    <col min="2346" max="2346" width="70.7265625" style="12" customWidth="1"/>
    <col min="2347" max="2349" width="14.1796875" style="12" customWidth="1"/>
    <col min="2350" max="2350" width="70.7265625" style="12" customWidth="1"/>
    <col min="2351" max="2353" width="14.1796875" style="12" customWidth="1"/>
    <col min="2354" max="2354" width="70.7265625" style="12" customWidth="1"/>
    <col min="2355" max="2357" width="14.1796875" style="12" customWidth="1"/>
    <col min="2358" max="2358" width="70.7265625" style="12" customWidth="1"/>
    <col min="2359" max="2361" width="14.1796875" style="12" customWidth="1"/>
    <col min="2362" max="2362" width="70.7265625" style="12" customWidth="1"/>
    <col min="2363" max="2365" width="14.1796875" style="12" customWidth="1"/>
    <col min="2366" max="2366" width="70.7265625" style="12" customWidth="1"/>
    <col min="2367" max="2369" width="14.1796875" style="12" customWidth="1"/>
    <col min="2370" max="2370" width="70.7265625" style="12" customWidth="1"/>
    <col min="2371" max="2373" width="14.1796875" style="12" customWidth="1"/>
    <col min="2374" max="2374" width="70.7265625" style="12" customWidth="1"/>
    <col min="2375" max="2377" width="14.1796875" style="12" customWidth="1"/>
    <col min="2378" max="2378" width="70.7265625" style="12" customWidth="1"/>
    <col min="2379" max="2381" width="14.1796875" style="12" customWidth="1"/>
    <col min="2382" max="2382" width="70.7265625" style="12" customWidth="1"/>
    <col min="2383" max="2385" width="14.1796875" style="12" customWidth="1"/>
    <col min="2386" max="2386" width="70.7265625" style="12" customWidth="1"/>
    <col min="2387" max="2389" width="14.1796875" style="12" customWidth="1"/>
    <col min="2390" max="2390" width="70.7265625" style="12" customWidth="1"/>
    <col min="2391" max="2393" width="14.1796875" style="12" customWidth="1"/>
    <col min="2394" max="2394" width="70.7265625" style="12" customWidth="1"/>
    <col min="2395" max="2397" width="14.1796875" style="12" customWidth="1"/>
    <col min="2398" max="2398" width="70.7265625" style="12" customWidth="1"/>
    <col min="2399" max="2401" width="14.1796875" style="12" customWidth="1"/>
    <col min="2402" max="2402" width="70.7265625" style="12" customWidth="1"/>
    <col min="2403" max="2405" width="14.1796875" style="12" customWidth="1"/>
    <col min="2406" max="2406" width="70.7265625" style="12" customWidth="1"/>
    <col min="2407" max="2409" width="14.1796875" style="12" customWidth="1"/>
    <col min="2410" max="2410" width="70.7265625" style="12" customWidth="1"/>
    <col min="2411" max="2413" width="14.1796875" style="12" customWidth="1"/>
    <col min="2414" max="2414" width="70.7265625" style="12" customWidth="1"/>
    <col min="2415" max="2417" width="14.1796875" style="12" customWidth="1"/>
    <col min="2418" max="2418" width="70.7265625" style="12" customWidth="1"/>
    <col min="2419" max="2421" width="14.1796875" style="12" customWidth="1"/>
    <col min="2422" max="2422" width="70.7265625" style="12" customWidth="1"/>
    <col min="2423" max="2425" width="14.1796875" style="12" customWidth="1"/>
    <col min="2426" max="2426" width="70.7265625" style="12" customWidth="1"/>
    <col min="2427" max="2429" width="14.1796875" style="12" customWidth="1"/>
    <col min="2430" max="2430" width="70.7265625" style="12" customWidth="1"/>
    <col min="2431" max="2433" width="14.1796875" style="12" customWidth="1"/>
    <col min="2434" max="2434" width="70.7265625" style="12" customWidth="1"/>
    <col min="2435" max="2437" width="14.1796875" style="12" customWidth="1"/>
    <col min="2438" max="2438" width="70.7265625" style="12" customWidth="1"/>
    <col min="2439" max="2441" width="14.1796875" style="12" customWidth="1"/>
    <col min="2442" max="2442" width="70.7265625" style="12" customWidth="1"/>
    <col min="2443" max="2445" width="14.1796875" style="12" customWidth="1"/>
    <col min="2446" max="2446" width="70.7265625" style="12" customWidth="1"/>
    <col min="2447" max="2449" width="14.1796875" style="12" customWidth="1"/>
    <col min="2450" max="2450" width="70.7265625" style="12" customWidth="1"/>
    <col min="2451" max="2453" width="14.1796875" style="12" customWidth="1"/>
    <col min="2454" max="2454" width="70.7265625" style="12" customWidth="1"/>
    <col min="2455" max="2457" width="14.1796875" style="12" customWidth="1"/>
    <col min="2458" max="2458" width="70.7265625" style="12" customWidth="1"/>
    <col min="2459" max="2461" width="14.1796875" style="12" customWidth="1"/>
    <col min="2462" max="2462" width="70.7265625" style="12" customWidth="1"/>
    <col min="2463" max="2465" width="14.1796875" style="12" customWidth="1"/>
    <col min="2466" max="2466" width="70.7265625" style="12" customWidth="1"/>
    <col min="2467" max="2469" width="14.1796875" style="12" customWidth="1"/>
    <col min="2470" max="2470" width="70.7265625" style="12" customWidth="1"/>
    <col min="2471" max="2473" width="14.1796875" style="12" customWidth="1"/>
    <col min="2474" max="2474" width="70.7265625" style="12" customWidth="1"/>
    <col min="2475" max="2477" width="14.1796875" style="12" customWidth="1"/>
    <col min="2478" max="2478" width="70.7265625" style="12" customWidth="1"/>
    <col min="2479" max="2481" width="14.1796875" style="12" customWidth="1"/>
    <col min="2482" max="2482" width="70.7265625" style="12" customWidth="1"/>
    <col min="2483" max="2485" width="14.1796875" style="12" customWidth="1"/>
    <col min="2486" max="2486" width="70.7265625" style="12" customWidth="1"/>
    <col min="2487" max="2489" width="14.1796875" style="12" customWidth="1"/>
    <col min="2490" max="2490" width="70.7265625" style="12" customWidth="1"/>
    <col min="2491" max="2493" width="14.1796875" style="12" customWidth="1"/>
    <col min="2494" max="2494" width="70.7265625" style="12" customWidth="1"/>
    <col min="2495" max="2497" width="14.1796875" style="12" customWidth="1"/>
    <col min="2498" max="2498" width="70.7265625" style="12" customWidth="1"/>
    <col min="2499" max="2501" width="14.1796875" style="12" customWidth="1"/>
    <col min="2502" max="2502" width="70.7265625" style="12" customWidth="1"/>
    <col min="2503" max="2505" width="14.1796875" style="12" customWidth="1"/>
    <col min="2506" max="2506" width="70.7265625" style="12" customWidth="1"/>
    <col min="2507" max="2509" width="14.1796875" style="12" customWidth="1"/>
    <col min="2510" max="2510" width="70.7265625" style="12" customWidth="1"/>
    <col min="2511" max="2513" width="14.1796875" style="12" customWidth="1"/>
    <col min="2514" max="2514" width="70.7265625" style="12" customWidth="1"/>
    <col min="2515" max="2517" width="14.1796875" style="12" customWidth="1"/>
    <col min="2518" max="2518" width="70.7265625" style="12" customWidth="1"/>
    <col min="2519" max="2521" width="14.1796875" style="12" customWidth="1"/>
    <col min="2522" max="2522" width="70.7265625" style="12" customWidth="1"/>
    <col min="2523" max="2525" width="14.1796875" style="12" customWidth="1"/>
    <col min="2526" max="2526" width="70.7265625" style="12" customWidth="1"/>
    <col min="2527" max="2529" width="14.1796875" style="12" customWidth="1"/>
    <col min="2530" max="2530" width="70.7265625" style="12" customWidth="1"/>
    <col min="2531" max="2533" width="14.1796875" style="12" customWidth="1"/>
    <col min="2534" max="2534" width="70.7265625" style="12" customWidth="1"/>
    <col min="2535" max="2537" width="14.1796875" style="12" customWidth="1"/>
    <col min="2538" max="2538" width="70.7265625" style="12" customWidth="1"/>
    <col min="2539" max="2541" width="14.1796875" style="12" customWidth="1"/>
    <col min="2542" max="2542" width="70.7265625" style="12" customWidth="1"/>
    <col min="2543" max="2545" width="14.1796875" style="12" customWidth="1"/>
    <col min="2546" max="2546" width="70.7265625" style="12" customWidth="1"/>
    <col min="2547" max="2549" width="14.1796875" style="12" customWidth="1"/>
    <col min="2550" max="2550" width="70.7265625" style="12" customWidth="1"/>
    <col min="2551" max="2553" width="14.1796875" style="12" customWidth="1"/>
    <col min="2554" max="2554" width="70.7265625" style="12" customWidth="1"/>
    <col min="2555" max="2557" width="14.1796875" style="12" customWidth="1"/>
    <col min="2558" max="2558" width="70.7265625" style="12" customWidth="1"/>
    <col min="2559" max="2561" width="14.1796875" style="12" customWidth="1"/>
    <col min="2562" max="2562" width="70.7265625" style="12" customWidth="1"/>
    <col min="2563" max="2565" width="14.1796875" style="12" customWidth="1"/>
    <col min="2566" max="2566" width="70.7265625" style="12" customWidth="1"/>
    <col min="2567" max="2569" width="14.1796875" style="12" customWidth="1"/>
    <col min="2570" max="2570" width="70.7265625" style="12" customWidth="1"/>
    <col min="2571" max="2573" width="14.1796875" style="12" customWidth="1"/>
    <col min="2574" max="2574" width="70.7265625" style="12" customWidth="1"/>
    <col min="2575" max="2577" width="14.1796875" style="12" customWidth="1"/>
    <col min="2578" max="2578" width="70.7265625" style="12" customWidth="1"/>
    <col min="2579" max="2581" width="14.1796875" style="12" customWidth="1"/>
    <col min="2582" max="2582" width="70.7265625" style="12" customWidth="1"/>
    <col min="2583" max="2585" width="14.1796875" style="12" customWidth="1"/>
    <col min="2586" max="2586" width="70.7265625" style="12" customWidth="1"/>
    <col min="2587" max="2589" width="14.1796875" style="12" customWidth="1"/>
    <col min="2590" max="2590" width="70.7265625" style="12" customWidth="1"/>
    <col min="2591" max="2593" width="14.1796875" style="12" customWidth="1"/>
    <col min="2594" max="2594" width="70.7265625" style="12" customWidth="1"/>
    <col min="2595" max="2597" width="14.1796875" style="12" customWidth="1"/>
    <col min="2598" max="2598" width="70.7265625" style="12" customWidth="1"/>
    <col min="2599" max="2601" width="14.1796875" style="12" customWidth="1"/>
    <col min="2602" max="2602" width="70.7265625" style="12" customWidth="1"/>
    <col min="2603" max="2605" width="14.1796875" style="12" customWidth="1"/>
    <col min="2606" max="2606" width="70.7265625" style="12" customWidth="1"/>
    <col min="2607" max="2609" width="14.1796875" style="12" customWidth="1"/>
    <col min="2610" max="2610" width="70.7265625" style="12" customWidth="1"/>
    <col min="2611" max="2613" width="14.1796875" style="12" customWidth="1"/>
    <col min="2614" max="2614" width="70.7265625" style="12" customWidth="1"/>
    <col min="2615" max="2617" width="14.1796875" style="12" customWidth="1"/>
    <col min="2618" max="2618" width="70.7265625" style="12" customWidth="1"/>
    <col min="2619" max="2621" width="14.1796875" style="12" customWidth="1"/>
    <col min="2622" max="2622" width="70.7265625" style="12" customWidth="1"/>
    <col min="2623" max="2625" width="14.1796875" style="12" customWidth="1"/>
    <col min="2626" max="2626" width="70.7265625" style="12" customWidth="1"/>
    <col min="2627" max="2629" width="14.1796875" style="12" customWidth="1"/>
    <col min="2630" max="2630" width="70.7265625" style="12" customWidth="1"/>
    <col min="2631" max="2633" width="14.1796875" style="12" customWidth="1"/>
    <col min="2634" max="2634" width="70.7265625" style="12" customWidth="1"/>
    <col min="2635" max="2637" width="14.1796875" style="12" customWidth="1"/>
    <col min="2638" max="2638" width="70.7265625" style="12" customWidth="1"/>
    <col min="2639" max="2641" width="14.1796875" style="12" customWidth="1"/>
    <col min="2642" max="2642" width="70.7265625" style="12" customWidth="1"/>
    <col min="2643" max="2645" width="14.1796875" style="12" customWidth="1"/>
    <col min="2646" max="2646" width="70.7265625" style="12" customWidth="1"/>
    <col min="2647" max="2649" width="14.1796875" style="12" customWidth="1"/>
    <col min="2650" max="2650" width="70.7265625" style="12" customWidth="1"/>
    <col min="2651" max="2653" width="14.1796875" style="12" customWidth="1"/>
    <col min="2654" max="2654" width="70.7265625" style="12" customWidth="1"/>
    <col min="2655" max="2657" width="14.1796875" style="12" customWidth="1"/>
    <col min="2658" max="2658" width="70.7265625" style="12" customWidth="1"/>
    <col min="2659" max="2661" width="14.1796875" style="12" customWidth="1"/>
    <col min="2662" max="2662" width="70.7265625" style="12" customWidth="1"/>
    <col min="2663" max="2665" width="14.1796875" style="12" customWidth="1"/>
    <col min="2666" max="2666" width="70.7265625" style="12" customWidth="1"/>
    <col min="2667" max="2669" width="14.1796875" style="12" customWidth="1"/>
    <col min="2670" max="2670" width="70.7265625" style="12" customWidth="1"/>
    <col min="2671" max="2673" width="14.1796875" style="12" customWidth="1"/>
    <col min="2674" max="2674" width="70.7265625" style="12" customWidth="1"/>
    <col min="2675" max="2677" width="14.1796875" style="12" customWidth="1"/>
    <col min="2678" max="2678" width="70.7265625" style="12" customWidth="1"/>
    <col min="2679" max="2681" width="14.1796875" style="12" customWidth="1"/>
    <col min="2682" max="2682" width="70.7265625" style="12" customWidth="1"/>
    <col min="2683" max="2685" width="14.1796875" style="12" customWidth="1"/>
    <col min="2686" max="2686" width="70.7265625" style="12" customWidth="1"/>
    <col min="2687" max="2689" width="14.1796875" style="12" customWidth="1"/>
    <col min="2690" max="2690" width="70.7265625" style="12" customWidth="1"/>
    <col min="2691" max="2693" width="14.1796875" style="12" customWidth="1"/>
    <col min="2694" max="2694" width="70.7265625" style="12" customWidth="1"/>
    <col min="2695" max="2697" width="14.1796875" style="12" customWidth="1"/>
    <col min="2698" max="2698" width="70.7265625" style="12" customWidth="1"/>
    <col min="2699" max="2701" width="14.1796875" style="12" customWidth="1"/>
    <col min="2702" max="2702" width="70.7265625" style="12" customWidth="1"/>
    <col min="2703" max="2705" width="14.1796875" style="12" customWidth="1"/>
    <col min="2706" max="2706" width="70.7265625" style="12" customWidth="1"/>
    <col min="2707" max="2709" width="14.1796875" style="12" customWidth="1"/>
    <col min="2710" max="2710" width="70.7265625" style="12" customWidth="1"/>
    <col min="2711" max="2713" width="14.1796875" style="12" customWidth="1"/>
    <col min="2714" max="2714" width="70.7265625" style="12" customWidth="1"/>
    <col min="2715" max="2717" width="14.1796875" style="12" customWidth="1"/>
    <col min="2718" max="2718" width="70.7265625" style="12" customWidth="1"/>
    <col min="2719" max="2721" width="14.1796875" style="12" customWidth="1"/>
    <col min="2722" max="2722" width="70.7265625" style="12" customWidth="1"/>
    <col min="2723" max="2725" width="14.1796875" style="12" customWidth="1"/>
    <col min="2726" max="2726" width="70.7265625" style="12" customWidth="1"/>
    <col min="2727" max="2729" width="14.1796875" style="12" customWidth="1"/>
    <col min="2730" max="2730" width="70.7265625" style="12" customWidth="1"/>
    <col min="2731" max="2733" width="14.1796875" style="12" customWidth="1"/>
    <col min="2734" max="2734" width="70.7265625" style="12" customWidth="1"/>
    <col min="2735" max="2737" width="14.1796875" style="12" customWidth="1"/>
    <col min="2738" max="2738" width="70.7265625" style="12" customWidth="1"/>
    <col min="2739" max="2741" width="14.1796875" style="12" customWidth="1"/>
    <col min="2742" max="2742" width="70.7265625" style="12" customWidth="1"/>
    <col min="2743" max="2745" width="14.1796875" style="12" customWidth="1"/>
    <col min="2746" max="2746" width="70.7265625" style="12" customWidth="1"/>
    <col min="2747" max="2749" width="14.1796875" style="12" customWidth="1"/>
    <col min="2750" max="2750" width="70.7265625" style="12" customWidth="1"/>
    <col min="2751" max="2753" width="14.1796875" style="12" customWidth="1"/>
    <col min="2754" max="2754" width="70.7265625" style="12" customWidth="1"/>
    <col min="2755" max="2757" width="14.1796875" style="12" customWidth="1"/>
    <col min="2758" max="2758" width="70.7265625" style="12" customWidth="1"/>
    <col min="2759" max="2761" width="14.1796875" style="12" customWidth="1"/>
    <col min="2762" max="2762" width="70.7265625" style="12" customWidth="1"/>
    <col min="2763" max="2765" width="14.1796875" style="12" customWidth="1"/>
    <col min="2766" max="2766" width="70.7265625" style="12" customWidth="1"/>
    <col min="2767" max="2769" width="14.1796875" style="12" customWidth="1"/>
    <col min="2770" max="2770" width="70.7265625" style="12" customWidth="1"/>
    <col min="2771" max="2773" width="14.1796875" style="12" customWidth="1"/>
    <col min="2774" max="2774" width="70.7265625" style="12" customWidth="1"/>
    <col min="2775" max="2777" width="14.1796875" style="12" customWidth="1"/>
    <col min="2778" max="2778" width="70.7265625" style="12" customWidth="1"/>
    <col min="2779" max="2781" width="14.1796875" style="12" customWidth="1"/>
    <col min="2782" max="2782" width="70.7265625" style="12" customWidth="1"/>
    <col min="2783" max="2785" width="14.1796875" style="12" customWidth="1"/>
    <col min="2786" max="2786" width="70.7265625" style="12" customWidth="1"/>
    <col min="2787" max="2789" width="14.1796875" style="12" customWidth="1"/>
    <col min="2790" max="2790" width="70.7265625" style="12" customWidth="1"/>
    <col min="2791" max="2793" width="14.1796875" style="12" customWidth="1"/>
    <col min="2794" max="2794" width="70.7265625" style="12" customWidth="1"/>
    <col min="2795" max="2797" width="14.1796875" style="12" customWidth="1"/>
    <col min="2798" max="2798" width="70.7265625" style="12" customWidth="1"/>
    <col min="2799" max="2801" width="14.1796875" style="12" customWidth="1"/>
    <col min="2802" max="2802" width="70.7265625" style="12" customWidth="1"/>
    <col min="2803" max="2805" width="14.1796875" style="12" customWidth="1"/>
    <col min="2806" max="2806" width="70.7265625" style="12" customWidth="1"/>
    <col min="2807" max="2809" width="14.1796875" style="12" customWidth="1"/>
    <col min="2810" max="2810" width="70.7265625" style="12" customWidth="1"/>
    <col min="2811" max="2813" width="14.1796875" style="12" customWidth="1"/>
    <col min="2814" max="2814" width="70.7265625" style="12" customWidth="1"/>
    <col min="2815" max="2817" width="14.1796875" style="12" customWidth="1"/>
    <col min="2818" max="2818" width="70.7265625" style="12" customWidth="1"/>
    <col min="2819" max="2821" width="14.1796875" style="12" customWidth="1"/>
    <col min="2822" max="2822" width="70.7265625" style="12" customWidth="1"/>
    <col min="2823" max="2825" width="14.1796875" style="12" customWidth="1"/>
    <col min="2826" max="2826" width="70.7265625" style="12" customWidth="1"/>
    <col min="2827" max="2829" width="14.1796875" style="12" customWidth="1"/>
    <col min="2830" max="2830" width="70.7265625" style="12" customWidth="1"/>
    <col min="2831" max="2833" width="14.1796875" style="12" customWidth="1"/>
    <col min="2834" max="2834" width="70.7265625" style="12" customWidth="1"/>
    <col min="2835" max="2837" width="14.1796875" style="12" customWidth="1"/>
    <col min="2838" max="2838" width="70.7265625" style="12" customWidth="1"/>
    <col min="2839" max="2841" width="14.1796875" style="12" customWidth="1"/>
    <col min="2842" max="2842" width="70.7265625" style="12" customWidth="1"/>
    <col min="2843" max="2845" width="14.1796875" style="12" customWidth="1"/>
    <col min="2846" max="2846" width="70.7265625" style="12" customWidth="1"/>
    <col min="2847" max="2849" width="14.1796875" style="12" customWidth="1"/>
    <col min="2850" max="2850" width="70.7265625" style="12" customWidth="1"/>
    <col min="2851" max="2853" width="14.1796875" style="12" customWidth="1"/>
    <col min="2854" max="2854" width="70.7265625" style="12" customWidth="1"/>
    <col min="2855" max="2857" width="14.1796875" style="12" customWidth="1"/>
    <col min="2858" max="2858" width="70.7265625" style="12" customWidth="1"/>
    <col min="2859" max="2861" width="14.1796875" style="12" customWidth="1"/>
    <col min="2862" max="2862" width="70.7265625" style="12" customWidth="1"/>
    <col min="2863" max="2865" width="14.1796875" style="12" customWidth="1"/>
    <col min="2866" max="2866" width="70.7265625" style="12" customWidth="1"/>
    <col min="2867" max="2869" width="14.1796875" style="12" customWidth="1"/>
    <col min="2870" max="2870" width="70.7265625" style="12" customWidth="1"/>
    <col min="2871" max="2873" width="14.1796875" style="12" customWidth="1"/>
    <col min="2874" max="2874" width="70.7265625" style="12" customWidth="1"/>
    <col min="2875" max="2877" width="14.1796875" style="12" customWidth="1"/>
    <col min="2878" max="2878" width="70.7265625" style="12" customWidth="1"/>
    <col min="2879" max="2881" width="14.1796875" style="12" customWidth="1"/>
    <col min="2882" max="2882" width="70.7265625" style="12" customWidth="1"/>
    <col min="2883" max="2885" width="14.1796875" style="12" customWidth="1"/>
    <col min="2886" max="2886" width="70.7265625" style="12" customWidth="1"/>
    <col min="2887" max="2889" width="14.1796875" style="12" customWidth="1"/>
    <col min="2890" max="2890" width="70.7265625" style="12" customWidth="1"/>
    <col min="2891" max="2893" width="14.1796875" style="12" customWidth="1"/>
    <col min="2894" max="2894" width="70.7265625" style="12" customWidth="1"/>
    <col min="2895" max="2897" width="14.1796875" style="12" customWidth="1"/>
    <col min="2898" max="2898" width="70.7265625" style="12" customWidth="1"/>
    <col min="2899" max="2901" width="14.1796875" style="12" customWidth="1"/>
    <col min="2902" max="2902" width="70.7265625" style="12" customWidth="1"/>
    <col min="2903" max="2905" width="14.1796875" style="12" customWidth="1"/>
    <col min="2906" max="2906" width="70.7265625" style="12" customWidth="1"/>
    <col min="2907" max="2909" width="14.1796875" style="12" customWidth="1"/>
    <col min="2910" max="2910" width="70.7265625" style="12" customWidth="1"/>
    <col min="2911" max="2913" width="14.1796875" style="12" customWidth="1"/>
    <col min="2914" max="2914" width="70.7265625" style="12" customWidth="1"/>
    <col min="2915" max="2917" width="14.1796875" style="12" customWidth="1"/>
    <col min="2918" max="2918" width="70.7265625" style="12" customWidth="1"/>
    <col min="2919" max="2921" width="14.1796875" style="12" customWidth="1"/>
    <col min="2922" max="2922" width="70.7265625" style="12" customWidth="1"/>
    <col min="2923" max="2925" width="14.1796875" style="12" customWidth="1"/>
    <col min="2926" max="2926" width="70.7265625" style="12" customWidth="1"/>
    <col min="2927" max="2929" width="14.1796875" style="12" customWidth="1"/>
    <col min="2930" max="2930" width="70.7265625" style="12" customWidth="1"/>
    <col min="2931" max="2933" width="14.1796875" style="12" customWidth="1"/>
    <col min="2934" max="2934" width="70.7265625" style="12" customWidth="1"/>
    <col min="2935" max="2937" width="14.1796875" style="12" customWidth="1"/>
    <col min="2938" max="2938" width="70.7265625" style="12" customWidth="1"/>
    <col min="2939" max="2941" width="14.1796875" style="12" customWidth="1"/>
    <col min="2942" max="2942" width="70.7265625" style="12" customWidth="1"/>
    <col min="2943" max="2945" width="14.1796875" style="12" customWidth="1"/>
    <col min="2946" max="2946" width="70.7265625" style="12" customWidth="1"/>
    <col min="2947" max="2949" width="14.1796875" style="12" customWidth="1"/>
    <col min="2950" max="2950" width="70.7265625" style="12" customWidth="1"/>
    <col min="2951" max="2953" width="14.1796875" style="12" customWidth="1"/>
    <col min="2954" max="2954" width="70.7265625" style="12" customWidth="1"/>
    <col min="2955" max="2957" width="14.1796875" style="12" customWidth="1"/>
    <col min="2958" max="2958" width="70.7265625" style="12" customWidth="1"/>
    <col min="2959" max="2961" width="14.1796875" style="12" customWidth="1"/>
    <col min="2962" max="2962" width="70.7265625" style="12" customWidth="1"/>
    <col min="2963" max="2965" width="14.1796875" style="12" customWidth="1"/>
    <col min="2966" max="2966" width="70.7265625" style="12" customWidth="1"/>
    <col min="2967" max="2969" width="14.1796875" style="12" customWidth="1"/>
    <col min="2970" max="2970" width="70.7265625" style="12" customWidth="1"/>
    <col min="2971" max="2973" width="14.1796875" style="12" customWidth="1"/>
    <col min="2974" max="2974" width="70.7265625" style="12" customWidth="1"/>
    <col min="2975" max="2977" width="14.1796875" style="12" customWidth="1"/>
    <col min="2978" max="2978" width="70.7265625" style="12" customWidth="1"/>
    <col min="2979" max="2981" width="14.1796875" style="12" customWidth="1"/>
    <col min="2982" max="2982" width="70.7265625" style="12" customWidth="1"/>
    <col min="2983" max="2985" width="14.1796875" style="12" customWidth="1"/>
    <col min="2986" max="2986" width="70.7265625" style="12" customWidth="1"/>
    <col min="2987" max="2989" width="14.1796875" style="12" customWidth="1"/>
    <col min="2990" max="2990" width="70.7265625" style="12" customWidth="1"/>
    <col min="2991" max="2993" width="14.1796875" style="12" customWidth="1"/>
    <col min="2994" max="2994" width="70.7265625" style="12" customWidth="1"/>
    <col min="2995" max="2997" width="14.1796875" style="12" customWidth="1"/>
    <col min="2998" max="2998" width="70.7265625" style="12" customWidth="1"/>
    <col min="2999" max="3001" width="14.1796875" style="12" customWidth="1"/>
    <col min="3002" max="3002" width="70.7265625" style="12" customWidth="1"/>
    <col min="3003" max="3005" width="14.1796875" style="12" customWidth="1"/>
    <col min="3006" max="3006" width="70.7265625" style="12" customWidth="1"/>
    <col min="3007" max="3009" width="14.1796875" style="12" customWidth="1"/>
    <col min="3010" max="3010" width="70.7265625" style="12" customWidth="1"/>
    <col min="3011" max="3013" width="14.1796875" style="12" customWidth="1"/>
    <col min="3014" max="3014" width="70.7265625" style="12" customWidth="1"/>
    <col min="3015" max="3017" width="14.1796875" style="12" customWidth="1"/>
    <col min="3018" max="3018" width="70.7265625" style="12" customWidth="1"/>
    <col min="3019" max="3021" width="14.1796875" style="12" customWidth="1"/>
    <col min="3022" max="3022" width="70.7265625" style="12" customWidth="1"/>
    <col min="3023" max="3025" width="14.1796875" style="12" customWidth="1"/>
    <col min="3026" max="3026" width="70.7265625" style="12" customWidth="1"/>
    <col min="3027" max="3029" width="14.1796875" style="12" customWidth="1"/>
    <col min="3030" max="3030" width="70.7265625" style="12" customWidth="1"/>
    <col min="3031" max="3033" width="14.1796875" style="12" customWidth="1"/>
    <col min="3034" max="3034" width="70.7265625" style="12" customWidth="1"/>
    <col min="3035" max="3037" width="14.1796875" style="12" customWidth="1"/>
    <col min="3038" max="3038" width="70.7265625" style="12" customWidth="1"/>
    <col min="3039" max="3041" width="14.1796875" style="12" customWidth="1"/>
    <col min="3042" max="3042" width="70.7265625" style="12" customWidth="1"/>
    <col min="3043" max="3045" width="14.1796875" style="12" customWidth="1"/>
    <col min="3046" max="3046" width="70.7265625" style="12" customWidth="1"/>
    <col min="3047" max="3049" width="14.1796875" style="12" customWidth="1"/>
    <col min="3050" max="3050" width="70.7265625" style="12" customWidth="1"/>
    <col min="3051" max="3053" width="14.1796875" style="12" customWidth="1"/>
    <col min="3054" max="3054" width="70.7265625" style="12" customWidth="1"/>
    <col min="3055" max="3057" width="14.1796875" style="12" customWidth="1"/>
    <col min="3058" max="3058" width="70.7265625" style="12" customWidth="1"/>
    <col min="3059" max="3061" width="14.1796875" style="12" customWidth="1"/>
    <col min="3062" max="3062" width="70.7265625" style="12" customWidth="1"/>
    <col min="3063" max="3065" width="14.1796875" style="12" customWidth="1"/>
    <col min="3066" max="3066" width="70.7265625" style="12" customWidth="1"/>
    <col min="3067" max="3069" width="14.1796875" style="12" customWidth="1"/>
    <col min="3070" max="3070" width="70.7265625" style="12" customWidth="1"/>
    <col min="3071" max="3073" width="14.1796875" style="12" customWidth="1"/>
    <col min="3074" max="3074" width="70.7265625" style="12" customWidth="1"/>
    <col min="3075" max="3077" width="14.1796875" style="12" customWidth="1"/>
    <col min="3078" max="3078" width="70.7265625" style="12" customWidth="1"/>
    <col min="3079" max="3081" width="14.1796875" style="12" customWidth="1"/>
    <col min="3082" max="3082" width="70.7265625" style="12" customWidth="1"/>
    <col min="3083" max="3085" width="14.1796875" style="12" customWidth="1"/>
    <col min="3086" max="3086" width="70.7265625" style="12" customWidth="1"/>
    <col min="3087" max="3089" width="14.1796875" style="12" customWidth="1"/>
    <col min="3090" max="3090" width="70.7265625" style="12" customWidth="1"/>
    <col min="3091" max="3093" width="14.1796875" style="12" customWidth="1"/>
    <col min="3094" max="3094" width="70.7265625" style="12" customWidth="1"/>
    <col min="3095" max="3097" width="14.1796875" style="12" customWidth="1"/>
    <col min="3098" max="3098" width="70.7265625" style="12" customWidth="1"/>
    <col min="3099" max="3101" width="14.1796875" style="12" customWidth="1"/>
    <col min="3102" max="3102" width="70.7265625" style="12" customWidth="1"/>
    <col min="3103" max="3105" width="14.1796875" style="12" customWidth="1"/>
    <col min="3106" max="3106" width="70.7265625" style="12" customWidth="1"/>
    <col min="3107" max="3109" width="14.1796875" style="12" customWidth="1"/>
    <col min="3110" max="3110" width="70.7265625" style="12" customWidth="1"/>
    <col min="3111" max="3113" width="14.1796875" style="12" customWidth="1"/>
    <col min="3114" max="3114" width="70.7265625" style="12" customWidth="1"/>
    <col min="3115" max="3117" width="14.1796875" style="12" customWidth="1"/>
    <col min="3118" max="3118" width="70.7265625" style="12" customWidth="1"/>
    <col min="3119" max="3121" width="14.1796875" style="12" customWidth="1"/>
    <col min="3122" max="3122" width="70.7265625" style="12" customWidth="1"/>
    <col min="3123" max="3125" width="14.1796875" style="12" customWidth="1"/>
    <col min="3126" max="3126" width="70.7265625" style="12" customWidth="1"/>
    <col min="3127" max="3129" width="14.1796875" style="12" customWidth="1"/>
    <col min="3130" max="3130" width="70.7265625" style="12" customWidth="1"/>
    <col min="3131" max="3133" width="14.1796875" style="12" customWidth="1"/>
    <col min="3134" max="3134" width="70.7265625" style="12" customWidth="1"/>
    <col min="3135" max="3137" width="14.1796875" style="12" customWidth="1"/>
    <col min="3138" max="3138" width="70.7265625" style="12" customWidth="1"/>
    <col min="3139" max="3141" width="14.1796875" style="12" customWidth="1"/>
    <col min="3142" max="3142" width="70.7265625" style="12" customWidth="1"/>
    <col min="3143" max="3145" width="14.1796875" style="12" customWidth="1"/>
    <col min="3146" max="3146" width="70.7265625" style="12" customWidth="1"/>
    <col min="3147" max="3149" width="14.1796875" style="12" customWidth="1"/>
    <col min="3150" max="3150" width="70.7265625" style="12" customWidth="1"/>
    <col min="3151" max="3153" width="14.1796875" style="12" customWidth="1"/>
    <col min="3154" max="3154" width="70.7265625" style="12" customWidth="1"/>
    <col min="3155" max="3157" width="14.1796875" style="12" customWidth="1"/>
    <col min="3158" max="3158" width="70.7265625" style="12" customWidth="1"/>
    <col min="3159" max="3161" width="14.1796875" style="12" customWidth="1"/>
    <col min="3162" max="3162" width="70.7265625" style="12" customWidth="1"/>
    <col min="3163" max="3165" width="14.1796875" style="12" customWidth="1"/>
    <col min="3166" max="3166" width="70.7265625" style="12" customWidth="1"/>
    <col min="3167" max="3169" width="14.1796875" style="12" customWidth="1"/>
    <col min="3170" max="3170" width="70.7265625" style="12" customWidth="1"/>
    <col min="3171" max="3173" width="14.1796875" style="12" customWidth="1"/>
    <col min="3174" max="3174" width="70.7265625" style="12" customWidth="1"/>
    <col min="3175" max="3177" width="14.1796875" style="12" customWidth="1"/>
    <col min="3178" max="3178" width="70.7265625" style="12" customWidth="1"/>
    <col min="3179" max="3181" width="14.1796875" style="12" customWidth="1"/>
    <col min="3182" max="3182" width="70.7265625" style="12" customWidth="1"/>
    <col min="3183" max="3185" width="14.1796875" style="12" customWidth="1"/>
    <col min="3186" max="3186" width="70.7265625" style="12" customWidth="1"/>
    <col min="3187" max="3189" width="14.1796875" style="12" customWidth="1"/>
    <col min="3190" max="3190" width="70.7265625" style="12" customWidth="1"/>
    <col min="3191" max="3193" width="14.1796875" style="12" customWidth="1"/>
    <col min="3194" max="3194" width="70.7265625" style="12" customWidth="1"/>
    <col min="3195" max="3197" width="14.1796875" style="12" customWidth="1"/>
    <col min="3198" max="3198" width="70.7265625" style="12" customWidth="1"/>
    <col min="3199" max="3201" width="14.1796875" style="12" customWidth="1"/>
    <col min="3202" max="3202" width="70.7265625" style="12" customWidth="1"/>
    <col min="3203" max="3205" width="14.1796875" style="12" customWidth="1"/>
    <col min="3206" max="3206" width="70.7265625" style="12" customWidth="1"/>
    <col min="3207" max="3209" width="14.1796875" style="12" customWidth="1"/>
    <col min="3210" max="3210" width="70.7265625" style="12" customWidth="1"/>
    <col min="3211" max="3213" width="14.1796875" style="12" customWidth="1"/>
    <col min="3214" max="3214" width="70.7265625" style="12" customWidth="1"/>
    <col min="3215" max="3217" width="14.1796875" style="12" customWidth="1"/>
    <col min="3218" max="3218" width="70.7265625" style="12" customWidth="1"/>
    <col min="3219" max="3221" width="14.1796875" style="12" customWidth="1"/>
    <col min="3222" max="3222" width="70.7265625" style="12" customWidth="1"/>
    <col min="3223" max="3225" width="14.1796875" style="12" customWidth="1"/>
    <col min="3226" max="3226" width="70.7265625" style="12" customWidth="1"/>
    <col min="3227" max="3229" width="14.1796875" style="12" customWidth="1"/>
    <col min="3230" max="3230" width="70.7265625" style="12" customWidth="1"/>
    <col min="3231" max="3233" width="14.1796875" style="12" customWidth="1"/>
    <col min="3234" max="3234" width="70.7265625" style="12" customWidth="1"/>
    <col min="3235" max="3237" width="14.1796875" style="12" customWidth="1"/>
    <col min="3238" max="3238" width="70.7265625" style="12" customWidth="1"/>
    <col min="3239" max="3241" width="14.1796875" style="12" customWidth="1"/>
    <col min="3242" max="3242" width="70.7265625" style="12" customWidth="1"/>
    <col min="3243" max="3245" width="14.1796875" style="12" customWidth="1"/>
    <col min="3246" max="3246" width="70.7265625" style="12" customWidth="1"/>
    <col min="3247" max="3249" width="14.1796875" style="12" customWidth="1"/>
    <col min="3250" max="3250" width="70.7265625" style="12" customWidth="1"/>
    <col min="3251" max="3253" width="14.1796875" style="12" customWidth="1"/>
    <col min="3254" max="3254" width="70.7265625" style="12" customWidth="1"/>
    <col min="3255" max="3257" width="14.1796875" style="12" customWidth="1"/>
    <col min="3258" max="3258" width="70.7265625" style="12" customWidth="1"/>
    <col min="3259" max="3261" width="14.1796875" style="12" customWidth="1"/>
    <col min="3262" max="3262" width="70.7265625" style="12" customWidth="1"/>
    <col min="3263" max="3265" width="14.1796875" style="12" customWidth="1"/>
    <col min="3266" max="3266" width="70.7265625" style="12" customWidth="1"/>
    <col min="3267" max="3269" width="14.1796875" style="12" customWidth="1"/>
    <col min="3270" max="3270" width="70.7265625" style="12" customWidth="1"/>
    <col min="3271" max="3273" width="14.1796875" style="12" customWidth="1"/>
    <col min="3274" max="3274" width="70.7265625" style="12" customWidth="1"/>
    <col min="3275" max="3277" width="14.1796875" style="12" customWidth="1"/>
    <col min="3278" max="3278" width="70.7265625" style="12" customWidth="1"/>
    <col min="3279" max="3281" width="14.1796875" style="12" customWidth="1"/>
    <col min="3282" max="3282" width="70.7265625" style="12" customWidth="1"/>
    <col min="3283" max="3285" width="14.1796875" style="12" customWidth="1"/>
    <col min="3286" max="3286" width="70.7265625" style="12" customWidth="1"/>
    <col min="3287" max="3289" width="14.1796875" style="12" customWidth="1"/>
    <col min="3290" max="3290" width="70.7265625" style="12" customWidth="1"/>
    <col min="3291" max="3293" width="14.1796875" style="12" customWidth="1"/>
    <col min="3294" max="3294" width="70.7265625" style="12" customWidth="1"/>
    <col min="3295" max="3297" width="14.1796875" style="12" customWidth="1"/>
    <col min="3298" max="3298" width="70.7265625" style="12" customWidth="1"/>
    <col min="3299" max="3301" width="14.1796875" style="12" customWidth="1"/>
    <col min="3302" max="3302" width="70.7265625" style="12" customWidth="1"/>
    <col min="3303" max="3305" width="14.1796875" style="12" customWidth="1"/>
    <col min="3306" max="3306" width="70.7265625" style="12" customWidth="1"/>
    <col min="3307" max="3309" width="14.1796875" style="12" customWidth="1"/>
    <col min="3310" max="3310" width="70.7265625" style="12" customWidth="1"/>
    <col min="3311" max="3313" width="14.1796875" style="12" customWidth="1"/>
    <col min="3314" max="3314" width="70.7265625" style="12" customWidth="1"/>
    <col min="3315" max="3317" width="14.1796875" style="12" customWidth="1"/>
    <col min="3318" max="3318" width="70.7265625" style="12" customWidth="1"/>
    <col min="3319" max="3321" width="14.1796875" style="12" customWidth="1"/>
    <col min="3322" max="3322" width="70.7265625" style="12" customWidth="1"/>
    <col min="3323" max="3325" width="14.1796875" style="12" customWidth="1"/>
    <col min="3326" max="3326" width="70.7265625" style="12" customWidth="1"/>
    <col min="3327" max="3329" width="14.1796875" style="12" customWidth="1"/>
    <col min="3330" max="3330" width="70.7265625" style="12" customWidth="1"/>
    <col min="3331" max="3333" width="14.1796875" style="12" customWidth="1"/>
    <col min="3334" max="3334" width="70.7265625" style="12" customWidth="1"/>
    <col min="3335" max="3337" width="14.1796875" style="12" customWidth="1"/>
    <col min="3338" max="3338" width="70.7265625" style="12" customWidth="1"/>
    <col min="3339" max="3341" width="14.1796875" style="12" customWidth="1"/>
    <col min="3342" max="3342" width="70.7265625" style="12" customWidth="1"/>
    <col min="3343" max="3345" width="14.1796875" style="12" customWidth="1"/>
    <col min="3346" max="3346" width="70.7265625" style="12" customWidth="1"/>
    <col min="3347" max="3349" width="14.1796875" style="12" customWidth="1"/>
    <col min="3350" max="3350" width="70.7265625" style="12" customWidth="1"/>
    <col min="3351" max="3353" width="14.1796875" style="12" customWidth="1"/>
    <col min="3354" max="3354" width="70.7265625" style="12" customWidth="1"/>
    <col min="3355" max="3357" width="14.1796875" style="12" customWidth="1"/>
    <col min="3358" max="3358" width="70.7265625" style="12" customWidth="1"/>
    <col min="3359" max="3361" width="14.1796875" style="12" customWidth="1"/>
    <col min="3362" max="3362" width="70.7265625" style="12" customWidth="1"/>
    <col min="3363" max="3365" width="14.1796875" style="12" customWidth="1"/>
    <col min="3366" max="3366" width="70.7265625" style="12" customWidth="1"/>
    <col min="3367" max="3369" width="14.1796875" style="12" customWidth="1"/>
    <col min="3370" max="3370" width="70.7265625" style="12" customWidth="1"/>
    <col min="3371" max="3373" width="14.1796875" style="12" customWidth="1"/>
    <col min="3374" max="3374" width="70.7265625" style="12" customWidth="1"/>
    <col min="3375" max="3377" width="14.1796875" style="12" customWidth="1"/>
    <col min="3378" max="3378" width="70.7265625" style="12" customWidth="1"/>
    <col min="3379" max="3381" width="14.1796875" style="12" customWidth="1"/>
    <col min="3382" max="3382" width="70.7265625" style="12" customWidth="1"/>
    <col min="3383" max="3385" width="14.1796875" style="12" customWidth="1"/>
    <col min="3386" max="3386" width="70.7265625" style="12" customWidth="1"/>
    <col min="3387" max="3389" width="14.1796875" style="12" customWidth="1"/>
    <col min="3390" max="3390" width="70.7265625" style="12" customWidth="1"/>
    <col min="3391" max="3393" width="14.1796875" style="12" customWidth="1"/>
    <col min="3394" max="3394" width="70.7265625" style="12" customWidth="1"/>
    <col min="3395" max="3397" width="14.1796875" style="12" customWidth="1"/>
    <col min="3398" max="3398" width="70.7265625" style="12" customWidth="1"/>
    <col min="3399" max="3401" width="14.1796875" style="12" customWidth="1"/>
    <col min="3402" max="3402" width="70.7265625" style="12" customWidth="1"/>
    <col min="3403" max="3405" width="14.1796875" style="12" customWidth="1"/>
    <col min="3406" max="3406" width="70.7265625" style="12" customWidth="1"/>
    <col min="3407" max="3409" width="14.1796875" style="12" customWidth="1"/>
    <col min="3410" max="3410" width="70.7265625" style="12" customWidth="1"/>
    <col min="3411" max="3413" width="14.1796875" style="12" customWidth="1"/>
    <col min="3414" max="3414" width="70.7265625" style="12" customWidth="1"/>
    <col min="3415" max="3417" width="14.1796875" style="12" customWidth="1"/>
    <col min="3418" max="3418" width="70.7265625" style="12" customWidth="1"/>
    <col min="3419" max="3421" width="14.1796875" style="12" customWidth="1"/>
    <col min="3422" max="3422" width="70.7265625" style="12" customWidth="1"/>
    <col min="3423" max="3425" width="14.1796875" style="12" customWidth="1"/>
    <col min="3426" max="3426" width="70.7265625" style="12" customWidth="1"/>
    <col min="3427" max="3429" width="14.1796875" style="12" customWidth="1"/>
    <col min="3430" max="3430" width="70.7265625" style="12" customWidth="1"/>
    <col min="3431" max="3433" width="14.1796875" style="12" customWidth="1"/>
    <col min="3434" max="3434" width="70.7265625" style="12" customWidth="1"/>
    <col min="3435" max="3437" width="14.1796875" style="12" customWidth="1"/>
    <col min="3438" max="3438" width="70.7265625" style="12" customWidth="1"/>
    <col min="3439" max="3441" width="14.1796875" style="12" customWidth="1"/>
    <col min="3442" max="3442" width="70.7265625" style="12" customWidth="1"/>
    <col min="3443" max="3445" width="14.1796875" style="12" customWidth="1"/>
    <col min="3446" max="3446" width="70.7265625" style="12" customWidth="1"/>
    <col min="3447" max="3449" width="14.1796875" style="12" customWidth="1"/>
    <col min="3450" max="3450" width="70.7265625" style="12" customWidth="1"/>
    <col min="3451" max="3453" width="14.1796875" style="12" customWidth="1"/>
    <col min="3454" max="3454" width="70.7265625" style="12" customWidth="1"/>
    <col min="3455" max="3457" width="14.1796875" style="12" customWidth="1"/>
    <col min="3458" max="3458" width="70.7265625" style="12" customWidth="1"/>
    <col min="3459" max="3461" width="14.1796875" style="12" customWidth="1"/>
    <col min="3462" max="3462" width="70.7265625" style="12" customWidth="1"/>
    <col min="3463" max="3465" width="14.1796875" style="12" customWidth="1"/>
    <col min="3466" max="3466" width="70.7265625" style="12" customWidth="1"/>
    <col min="3467" max="3469" width="14.1796875" style="12" customWidth="1"/>
    <col min="3470" max="3470" width="70.7265625" style="12" customWidth="1"/>
    <col min="3471" max="3473" width="14.1796875" style="12" customWidth="1"/>
    <col min="3474" max="3474" width="70.7265625" style="12" customWidth="1"/>
    <col min="3475" max="3477" width="14.1796875" style="12" customWidth="1"/>
    <col min="3478" max="3478" width="70.7265625" style="12" customWidth="1"/>
    <col min="3479" max="3481" width="14.1796875" style="12" customWidth="1"/>
    <col min="3482" max="3482" width="70.7265625" style="12" customWidth="1"/>
    <col min="3483" max="3485" width="14.1796875" style="12" customWidth="1"/>
    <col min="3486" max="3486" width="70.7265625" style="12" customWidth="1"/>
    <col min="3487" max="3489" width="14.1796875" style="12" customWidth="1"/>
    <col min="3490" max="3490" width="70.7265625" style="12" customWidth="1"/>
    <col min="3491" max="3493" width="14.1796875" style="12" customWidth="1"/>
    <col min="3494" max="3494" width="70.7265625" style="12" customWidth="1"/>
    <col min="3495" max="3497" width="14.1796875" style="12" customWidth="1"/>
    <col min="3498" max="3498" width="70.7265625" style="12" customWidth="1"/>
    <col min="3499" max="3501" width="14.1796875" style="12" customWidth="1"/>
    <col min="3502" max="3502" width="70.7265625" style="12" customWidth="1"/>
    <col min="3503" max="3505" width="14.1796875" style="12" customWidth="1"/>
    <col min="3506" max="3506" width="70.7265625" style="12" customWidth="1"/>
    <col min="3507" max="3509" width="14.1796875" style="12" customWidth="1"/>
    <col min="3510" max="3510" width="70.7265625" style="12" customWidth="1"/>
    <col min="3511" max="3513" width="14.1796875" style="12" customWidth="1"/>
    <col min="3514" max="3514" width="70.7265625" style="12" customWidth="1"/>
    <col min="3515" max="3517" width="14.1796875" style="12" customWidth="1"/>
    <col min="3518" max="3518" width="70.7265625" style="12" customWidth="1"/>
    <col min="3519" max="3521" width="14.1796875" style="12" customWidth="1"/>
    <col min="3522" max="3522" width="70.7265625" style="12" customWidth="1"/>
    <col min="3523" max="3525" width="14.1796875" style="12" customWidth="1"/>
    <col min="3526" max="3526" width="70.7265625" style="12" customWidth="1"/>
    <col min="3527" max="3529" width="14.1796875" style="12" customWidth="1"/>
    <col min="3530" max="3530" width="70.7265625" style="12" customWidth="1"/>
    <col min="3531" max="3533" width="14.1796875" style="12" customWidth="1"/>
    <col min="3534" max="3534" width="70.7265625" style="12" customWidth="1"/>
    <col min="3535" max="3537" width="14.1796875" style="12" customWidth="1"/>
    <col min="3538" max="3538" width="70.7265625" style="12" customWidth="1"/>
    <col min="3539" max="3541" width="14.1796875" style="12" customWidth="1"/>
    <col min="3542" max="3542" width="70.7265625" style="12" customWidth="1"/>
    <col min="3543" max="3545" width="14.1796875" style="12" customWidth="1"/>
    <col min="3546" max="3546" width="70.7265625" style="12" customWidth="1"/>
    <col min="3547" max="3549" width="14.1796875" style="12" customWidth="1"/>
    <col min="3550" max="3550" width="70.7265625" style="12" customWidth="1"/>
    <col min="3551" max="3553" width="14.1796875" style="12" customWidth="1"/>
    <col min="3554" max="3554" width="70.7265625" style="12" customWidth="1"/>
    <col min="3555" max="3557" width="14.1796875" style="12" customWidth="1"/>
    <col min="3558" max="3558" width="70.7265625" style="12" customWidth="1"/>
    <col min="3559" max="3561" width="14.1796875" style="12" customWidth="1"/>
    <col min="3562" max="3562" width="70.7265625" style="12" customWidth="1"/>
    <col min="3563" max="3565" width="14.1796875" style="12" customWidth="1"/>
    <col min="3566" max="3566" width="70.7265625" style="12" customWidth="1"/>
    <col min="3567" max="3569" width="14.1796875" style="12" customWidth="1"/>
    <col min="3570" max="3570" width="70.7265625" style="12" customWidth="1"/>
    <col min="3571" max="3573" width="14.1796875" style="12" customWidth="1"/>
    <col min="3574" max="3574" width="70.7265625" style="12" customWidth="1"/>
    <col min="3575" max="3577" width="14.1796875" style="12" customWidth="1"/>
    <col min="3578" max="3578" width="70.7265625" style="12" customWidth="1"/>
    <col min="3579" max="3581" width="14.1796875" style="12" customWidth="1"/>
    <col min="3582" max="3582" width="70.7265625" style="12" customWidth="1"/>
    <col min="3583" max="3585" width="14.1796875" style="12" customWidth="1"/>
    <col min="3586" max="3586" width="70.7265625" style="12" customWidth="1"/>
    <col min="3587" max="3589" width="14.1796875" style="12" customWidth="1"/>
    <col min="3590" max="3590" width="70.7265625" style="12" customWidth="1"/>
    <col min="3591" max="3593" width="14.1796875" style="12" customWidth="1"/>
    <col min="3594" max="3594" width="70.7265625" style="12" customWidth="1"/>
    <col min="3595" max="3597" width="14.1796875" style="12" customWidth="1"/>
    <col min="3598" max="3598" width="70.7265625" style="12" customWidth="1"/>
    <col min="3599" max="3601" width="14.1796875" style="12" customWidth="1"/>
    <col min="3602" max="3602" width="70.7265625" style="12" customWidth="1"/>
    <col min="3603" max="3605" width="14.1796875" style="12" customWidth="1"/>
    <col min="3606" max="3606" width="70.7265625" style="12" customWidth="1"/>
    <col min="3607" max="3609" width="14.1796875" style="12" customWidth="1"/>
    <col min="3610" max="3610" width="70.7265625" style="12" customWidth="1"/>
    <col min="3611" max="3613" width="14.1796875" style="12" customWidth="1"/>
    <col min="3614" max="3614" width="70.7265625" style="12" customWidth="1"/>
    <col min="3615" max="3617" width="14.1796875" style="12" customWidth="1"/>
    <col min="3618" max="3618" width="70.7265625" style="12" customWidth="1"/>
    <col min="3619" max="3621" width="14.1796875" style="12" customWidth="1"/>
    <col min="3622" max="3622" width="70.7265625" style="12" customWidth="1"/>
    <col min="3623" max="3625" width="14.1796875" style="12" customWidth="1"/>
    <col min="3626" max="3626" width="70.7265625" style="12" customWidth="1"/>
    <col min="3627" max="3629" width="14.1796875" style="12" customWidth="1"/>
    <col min="3630" max="3630" width="70.7265625" style="12" customWidth="1"/>
    <col min="3631" max="3633" width="14.1796875" style="12" customWidth="1"/>
    <col min="3634" max="3634" width="70.7265625" style="12" customWidth="1"/>
    <col min="3635" max="3637" width="14.1796875" style="12" customWidth="1"/>
    <col min="3638" max="3638" width="70.7265625" style="12" customWidth="1"/>
    <col min="3639" max="3641" width="14.1796875" style="12" customWidth="1"/>
    <col min="3642" max="3642" width="70.7265625" style="12" customWidth="1"/>
    <col min="3643" max="3645" width="14.1796875" style="12" customWidth="1"/>
    <col min="3646" max="3646" width="70.7265625" style="12" customWidth="1"/>
    <col min="3647" max="3649" width="14.1796875" style="12" customWidth="1"/>
    <col min="3650" max="3650" width="70.7265625" style="12" customWidth="1"/>
    <col min="3651" max="3653" width="14.1796875" style="12" customWidth="1"/>
    <col min="3654" max="3654" width="70.7265625" style="12" customWidth="1"/>
    <col min="3655" max="3657" width="14.1796875" style="12" customWidth="1"/>
    <col min="3658" max="3658" width="70.7265625" style="12" customWidth="1"/>
    <col min="3659" max="3661" width="14.1796875" style="12" customWidth="1"/>
    <col min="3662" max="3662" width="70.7265625" style="12" customWidth="1"/>
    <col min="3663" max="3665" width="14.1796875" style="12" customWidth="1"/>
    <col min="3666" max="3666" width="70.7265625" style="12" customWidth="1"/>
    <col min="3667" max="3669" width="14.1796875" style="12" customWidth="1"/>
    <col min="3670" max="3670" width="70.7265625" style="12" customWidth="1"/>
    <col min="3671" max="3673" width="14.1796875" style="12" customWidth="1"/>
    <col min="3674" max="3674" width="70.7265625" style="12" customWidth="1"/>
    <col min="3675" max="3677" width="14.1796875" style="12" customWidth="1"/>
    <col min="3678" max="3678" width="70.7265625" style="12" customWidth="1"/>
    <col min="3679" max="3681" width="14.1796875" style="12" customWidth="1"/>
    <col min="3682" max="3682" width="70.7265625" style="12" customWidth="1"/>
    <col min="3683" max="3685" width="14.1796875" style="12" customWidth="1"/>
    <col min="3686" max="3686" width="70.7265625" style="12" customWidth="1"/>
    <col min="3687" max="3689" width="14.1796875" style="12" customWidth="1"/>
    <col min="3690" max="3690" width="70.7265625" style="12" customWidth="1"/>
    <col min="3691" max="3693" width="14.1796875" style="12" customWidth="1"/>
    <col min="3694" max="3694" width="70.7265625" style="12" customWidth="1"/>
    <col min="3695" max="3697" width="14.1796875" style="12" customWidth="1"/>
    <col min="3698" max="3698" width="70.7265625" style="12" customWidth="1"/>
    <col min="3699" max="3701" width="14.1796875" style="12" customWidth="1"/>
    <col min="3702" max="3702" width="70.7265625" style="12" customWidth="1"/>
    <col min="3703" max="3705" width="14.1796875" style="12" customWidth="1"/>
    <col min="3706" max="3706" width="70.7265625" style="12" customWidth="1"/>
    <col min="3707" max="3709" width="14.1796875" style="12" customWidth="1"/>
    <col min="3710" max="3710" width="70.7265625" style="12" customWidth="1"/>
    <col min="3711" max="3713" width="14.1796875" style="12" customWidth="1"/>
    <col min="3714" max="3714" width="70.7265625" style="12" customWidth="1"/>
    <col min="3715" max="3717" width="14.1796875" style="12" customWidth="1"/>
    <col min="3718" max="3718" width="70.7265625" style="12" customWidth="1"/>
    <col min="3719" max="3721" width="14.1796875" style="12" customWidth="1"/>
    <col min="3722" max="3722" width="70.7265625" style="12" customWidth="1"/>
    <col min="3723" max="3725" width="14.1796875" style="12" customWidth="1"/>
    <col min="3726" max="3726" width="70.7265625" style="12" customWidth="1"/>
    <col min="3727" max="3729" width="14.1796875" style="12" customWidth="1"/>
    <col min="3730" max="3730" width="70.7265625" style="12" customWidth="1"/>
    <col min="3731" max="3733" width="14.1796875" style="12" customWidth="1"/>
    <col min="3734" max="3734" width="70.7265625" style="12" customWidth="1"/>
    <col min="3735" max="3737" width="14.1796875" style="12" customWidth="1"/>
    <col min="3738" max="3738" width="70.7265625" style="12" customWidth="1"/>
    <col min="3739" max="3741" width="14.1796875" style="12" customWidth="1"/>
    <col min="3742" max="3742" width="70.7265625" style="12" customWidth="1"/>
    <col min="3743" max="3745" width="14.1796875" style="12" customWidth="1"/>
    <col min="3746" max="3746" width="70.7265625" style="12" customWidth="1"/>
    <col min="3747" max="3749" width="14.1796875" style="12" customWidth="1"/>
    <col min="3750" max="3750" width="70.7265625" style="12" customWidth="1"/>
    <col min="3751" max="3753" width="14.1796875" style="12" customWidth="1"/>
    <col min="3754" max="3754" width="70.7265625" style="12" customWidth="1"/>
    <col min="3755" max="3757" width="14.1796875" style="12" customWidth="1"/>
    <col min="3758" max="3758" width="70.7265625" style="12" customWidth="1"/>
    <col min="3759" max="3761" width="14.1796875" style="12" customWidth="1"/>
    <col min="3762" max="3762" width="70.7265625" style="12" customWidth="1"/>
    <col min="3763" max="3765" width="14.1796875" style="12" customWidth="1"/>
    <col min="3766" max="3766" width="70.7265625" style="12" customWidth="1"/>
    <col min="3767" max="3769" width="14.1796875" style="12" customWidth="1"/>
    <col min="3770" max="3770" width="70.7265625" style="12" customWidth="1"/>
    <col min="3771" max="3773" width="14.1796875" style="12" customWidth="1"/>
    <col min="3774" max="3774" width="70.7265625" style="12" customWidth="1"/>
    <col min="3775" max="3777" width="14.1796875" style="12" customWidth="1"/>
    <col min="3778" max="3778" width="70.7265625" style="12" customWidth="1"/>
    <col min="3779" max="3781" width="14.1796875" style="12" customWidth="1"/>
    <col min="3782" max="3782" width="70.7265625" style="12" customWidth="1"/>
    <col min="3783" max="3785" width="14.1796875" style="12" customWidth="1"/>
    <col min="3786" max="3786" width="70.7265625" style="12" customWidth="1"/>
    <col min="3787" max="3789" width="14.1796875" style="12" customWidth="1"/>
    <col min="3790" max="3790" width="70.7265625" style="12" customWidth="1"/>
    <col min="3791" max="3793" width="14.1796875" style="12" customWidth="1"/>
    <col min="3794" max="3794" width="70.7265625" style="12" customWidth="1"/>
    <col min="3795" max="3797" width="14.1796875" style="12" customWidth="1"/>
    <col min="3798" max="3798" width="70.7265625" style="12" customWidth="1"/>
    <col min="3799" max="3801" width="14.1796875" style="12" customWidth="1"/>
    <col min="3802" max="3802" width="70.7265625" style="12" customWidth="1"/>
    <col min="3803" max="3805" width="14.1796875" style="12" customWidth="1"/>
    <col min="3806" max="3806" width="70.7265625" style="12" customWidth="1"/>
    <col min="3807" max="3809" width="14.1796875" style="12" customWidth="1"/>
    <col min="3810" max="3810" width="70.7265625" style="12" customWidth="1"/>
    <col min="3811" max="3813" width="14.1796875" style="12" customWidth="1"/>
    <col min="3814" max="3814" width="70.7265625" style="12" customWidth="1"/>
    <col min="3815" max="3817" width="14.1796875" style="12" customWidth="1"/>
    <col min="3818" max="3818" width="70.7265625" style="12" customWidth="1"/>
    <col min="3819" max="3821" width="14.1796875" style="12" customWidth="1"/>
    <col min="3822" max="3822" width="70.7265625" style="12" customWidth="1"/>
    <col min="3823" max="3825" width="14.1796875" style="12" customWidth="1"/>
    <col min="3826" max="3826" width="70.7265625" style="12" customWidth="1"/>
    <col min="3827" max="3829" width="14.1796875" style="12" customWidth="1"/>
    <col min="3830" max="3830" width="70.7265625" style="12" customWidth="1"/>
    <col min="3831" max="3833" width="14.1796875" style="12" customWidth="1"/>
    <col min="3834" max="3834" width="70.7265625" style="12" customWidth="1"/>
    <col min="3835" max="3837" width="14.1796875" style="12" customWidth="1"/>
    <col min="3838" max="3838" width="70.7265625" style="12" customWidth="1"/>
    <col min="3839" max="3841" width="14.1796875" style="12" customWidth="1"/>
    <col min="3842" max="3842" width="70.7265625" style="12" customWidth="1"/>
    <col min="3843" max="3845" width="14.1796875" style="12" customWidth="1"/>
    <col min="3846" max="3846" width="70.7265625" style="12" customWidth="1"/>
    <col min="3847" max="3849" width="14.1796875" style="12" customWidth="1"/>
    <col min="3850" max="3850" width="70.7265625" style="12" customWidth="1"/>
    <col min="3851" max="3853" width="14.1796875" style="12" customWidth="1"/>
    <col min="3854" max="3854" width="70.7265625" style="12" customWidth="1"/>
    <col min="3855" max="3857" width="14.1796875" style="12" customWidth="1"/>
    <col min="3858" max="3858" width="70.7265625" style="12" customWidth="1"/>
    <col min="3859" max="3861" width="14.1796875" style="12" customWidth="1"/>
    <col min="3862" max="3862" width="70.7265625" style="12" customWidth="1"/>
    <col min="3863" max="3865" width="14.1796875" style="12" customWidth="1"/>
    <col min="3866" max="3866" width="70.7265625" style="12" customWidth="1"/>
    <col min="3867" max="3869" width="14.1796875" style="12" customWidth="1"/>
    <col min="3870" max="3870" width="70.7265625" style="12" customWidth="1"/>
    <col min="3871" max="3873" width="14.1796875" style="12" customWidth="1"/>
    <col min="3874" max="3874" width="70.7265625" style="12" customWidth="1"/>
    <col min="3875" max="3877" width="14.1796875" style="12" customWidth="1"/>
    <col min="3878" max="3878" width="70.7265625" style="12" customWidth="1"/>
    <col min="3879" max="3881" width="14.1796875" style="12" customWidth="1"/>
    <col min="3882" max="3882" width="70.7265625" style="12" customWidth="1"/>
    <col min="3883" max="3885" width="14.1796875" style="12" customWidth="1"/>
    <col min="3886" max="3886" width="70.7265625" style="12" customWidth="1"/>
    <col min="3887" max="3889" width="14.1796875" style="12" customWidth="1"/>
    <col min="3890" max="3890" width="70.7265625" style="12" customWidth="1"/>
    <col min="3891" max="3893" width="14.1796875" style="12" customWidth="1"/>
    <col min="3894" max="3894" width="70.7265625" style="12" customWidth="1"/>
    <col min="3895" max="3897" width="14.1796875" style="12" customWidth="1"/>
    <col min="3898" max="3898" width="70.7265625" style="12" customWidth="1"/>
    <col min="3899" max="3901" width="14.1796875" style="12" customWidth="1"/>
    <col min="3902" max="3902" width="70.7265625" style="12" customWidth="1"/>
    <col min="3903" max="3905" width="14.1796875" style="12" customWidth="1"/>
    <col min="3906" max="3906" width="70.7265625" style="12" customWidth="1"/>
    <col min="3907" max="3909" width="14.1796875" style="12" customWidth="1"/>
    <col min="3910" max="3910" width="70.7265625" style="12" customWidth="1"/>
    <col min="3911" max="3913" width="14.1796875" style="12" customWidth="1"/>
    <col min="3914" max="3914" width="70.7265625" style="12" customWidth="1"/>
    <col min="3915" max="3917" width="14.1796875" style="12" customWidth="1"/>
    <col min="3918" max="3918" width="70.7265625" style="12" customWidth="1"/>
    <col min="3919" max="3921" width="14.1796875" style="12" customWidth="1"/>
    <col min="3922" max="3922" width="70.7265625" style="12" customWidth="1"/>
    <col min="3923" max="3925" width="14.1796875" style="12" customWidth="1"/>
    <col min="3926" max="3926" width="70.7265625" style="12" customWidth="1"/>
    <col min="3927" max="3929" width="14.1796875" style="12" customWidth="1"/>
    <col min="3930" max="3930" width="70.7265625" style="12" customWidth="1"/>
    <col min="3931" max="3933" width="14.1796875" style="12" customWidth="1"/>
    <col min="3934" max="3934" width="70.7265625" style="12" customWidth="1"/>
    <col min="3935" max="3937" width="14.1796875" style="12" customWidth="1"/>
    <col min="3938" max="3938" width="70.7265625" style="12" customWidth="1"/>
    <col min="3939" max="3941" width="14.1796875" style="12" customWidth="1"/>
    <col min="3942" max="3942" width="70.7265625" style="12" customWidth="1"/>
    <col min="3943" max="3945" width="14.1796875" style="12" customWidth="1"/>
    <col min="3946" max="3946" width="70.7265625" style="12" customWidth="1"/>
    <col min="3947" max="3949" width="14.1796875" style="12" customWidth="1"/>
    <col min="3950" max="3950" width="70.7265625" style="12" customWidth="1"/>
    <col min="3951" max="3953" width="14.1796875" style="12" customWidth="1"/>
    <col min="3954" max="3954" width="70.7265625" style="12" customWidth="1"/>
    <col min="3955" max="3957" width="14.1796875" style="12" customWidth="1"/>
    <col min="3958" max="3958" width="70.7265625" style="12" customWidth="1"/>
    <col min="3959" max="3961" width="14.1796875" style="12" customWidth="1"/>
    <col min="3962" max="3962" width="70.7265625" style="12" customWidth="1"/>
    <col min="3963" max="3965" width="14.1796875" style="12" customWidth="1"/>
    <col min="3966" max="3966" width="70.7265625" style="12" customWidth="1"/>
    <col min="3967" max="3969" width="14.1796875" style="12" customWidth="1"/>
    <col min="3970" max="3970" width="70.7265625" style="12" customWidth="1"/>
    <col min="3971" max="3973" width="14.1796875" style="12" customWidth="1"/>
    <col min="3974" max="3974" width="70.7265625" style="12" customWidth="1"/>
    <col min="3975" max="3977" width="14.1796875" style="12" customWidth="1"/>
    <col min="3978" max="3978" width="70.7265625" style="12" customWidth="1"/>
    <col min="3979" max="3981" width="14.1796875" style="12" customWidth="1"/>
    <col min="3982" max="3982" width="70.7265625" style="12" customWidth="1"/>
    <col min="3983" max="3985" width="14.1796875" style="12" customWidth="1"/>
    <col min="3986" max="3986" width="70.7265625" style="12" customWidth="1"/>
    <col min="3987" max="3989" width="14.1796875" style="12" customWidth="1"/>
    <col min="3990" max="3990" width="70.7265625" style="12" customWidth="1"/>
    <col min="3991" max="3993" width="14.1796875" style="12" customWidth="1"/>
    <col min="3994" max="3994" width="70.7265625" style="12" customWidth="1"/>
    <col min="3995" max="3997" width="14.1796875" style="12" customWidth="1"/>
    <col min="3998" max="3998" width="70.7265625" style="12" customWidth="1"/>
    <col min="3999" max="4001" width="14.1796875" style="12" customWidth="1"/>
    <col min="4002" max="4002" width="70.7265625" style="12" customWidth="1"/>
    <col min="4003" max="4005" width="14.1796875" style="12" customWidth="1"/>
    <col min="4006" max="4006" width="70.7265625" style="12" customWidth="1"/>
    <col min="4007" max="4009" width="14.1796875" style="12" customWidth="1"/>
    <col min="4010" max="4010" width="70.7265625" style="12" customWidth="1"/>
    <col min="4011" max="4013" width="14.1796875" style="12" customWidth="1"/>
    <col min="4014" max="4014" width="70.7265625" style="12" customWidth="1"/>
    <col min="4015" max="4017" width="14.1796875" style="12" customWidth="1"/>
    <col min="4018" max="4018" width="70.7265625" style="12" customWidth="1"/>
    <col min="4019" max="4021" width="14.1796875" style="12" customWidth="1"/>
    <col min="4022" max="4022" width="70.7265625" style="12" customWidth="1"/>
    <col min="4023" max="4025" width="14.1796875" style="12" customWidth="1"/>
    <col min="4026" max="4026" width="70.7265625" style="12" customWidth="1"/>
    <col min="4027" max="4029" width="14.1796875" style="12" customWidth="1"/>
    <col min="4030" max="4030" width="70.7265625" style="12" customWidth="1"/>
    <col min="4031" max="4033" width="14.1796875" style="12" customWidth="1"/>
    <col min="4034" max="4034" width="70.7265625" style="12" customWidth="1"/>
    <col min="4035" max="4037" width="14.1796875" style="12" customWidth="1"/>
    <col min="4038" max="4038" width="70.7265625" style="12" customWidth="1"/>
    <col min="4039" max="4041" width="14.1796875" style="12" customWidth="1"/>
    <col min="4042" max="4042" width="70.7265625" style="12" customWidth="1"/>
    <col min="4043" max="4045" width="14.1796875" style="12" customWidth="1"/>
    <col min="4046" max="4046" width="70.7265625" style="12" customWidth="1"/>
    <col min="4047" max="4049" width="14.1796875" style="12" customWidth="1"/>
    <col min="4050" max="4050" width="70.7265625" style="12" customWidth="1"/>
    <col min="4051" max="4053" width="14.1796875" style="12" customWidth="1"/>
    <col min="4054" max="4054" width="70.7265625" style="12" customWidth="1"/>
    <col min="4055" max="4057" width="14.1796875" style="12" customWidth="1"/>
    <col min="4058" max="4058" width="70.7265625" style="12" customWidth="1"/>
    <col min="4059" max="4061" width="14.1796875" style="12" customWidth="1"/>
    <col min="4062" max="4062" width="70.7265625" style="12" customWidth="1"/>
    <col min="4063" max="4065" width="14.1796875" style="12" customWidth="1"/>
    <col min="4066" max="4066" width="70.7265625" style="12" customWidth="1"/>
    <col min="4067" max="4069" width="14.1796875" style="12" customWidth="1"/>
    <col min="4070" max="4070" width="70.7265625" style="12" customWidth="1"/>
    <col min="4071" max="4073" width="14.1796875" style="12" customWidth="1"/>
    <col min="4074" max="4074" width="70.7265625" style="12" customWidth="1"/>
    <col min="4075" max="4077" width="14.1796875" style="12" customWidth="1"/>
    <col min="4078" max="4078" width="70.7265625" style="12" customWidth="1"/>
    <col min="4079" max="4081" width="14.1796875" style="12" customWidth="1"/>
    <col min="4082" max="4082" width="70.7265625" style="12" customWidth="1"/>
    <col min="4083" max="4085" width="14.1796875" style="12" customWidth="1"/>
    <col min="4086" max="4086" width="70.7265625" style="12" customWidth="1"/>
    <col min="4087" max="4089" width="14.1796875" style="12" customWidth="1"/>
    <col min="4090" max="4090" width="70.7265625" style="12" customWidth="1"/>
    <col min="4091" max="4093" width="14.1796875" style="12" customWidth="1"/>
    <col min="4094" max="4094" width="70.7265625" style="12" customWidth="1"/>
    <col min="4095" max="4097" width="14.1796875" style="12" customWidth="1"/>
    <col min="4098" max="4098" width="70.7265625" style="12" customWidth="1"/>
    <col min="4099" max="4101" width="14.1796875" style="12" customWidth="1"/>
    <col min="4102" max="4102" width="70.7265625" style="12" customWidth="1"/>
    <col min="4103" max="4105" width="14.1796875" style="12" customWidth="1"/>
    <col min="4106" max="4106" width="70.7265625" style="12" customWidth="1"/>
    <col min="4107" max="4109" width="14.1796875" style="12" customWidth="1"/>
    <col min="4110" max="4110" width="70.7265625" style="12" customWidth="1"/>
    <col min="4111" max="4113" width="14.1796875" style="12" customWidth="1"/>
    <col min="4114" max="4114" width="70.7265625" style="12" customWidth="1"/>
    <col min="4115" max="4117" width="14.1796875" style="12" customWidth="1"/>
    <col min="4118" max="4118" width="70.7265625" style="12" customWidth="1"/>
    <col min="4119" max="4121" width="14.1796875" style="12" customWidth="1"/>
    <col min="4122" max="4122" width="70.7265625" style="12" customWidth="1"/>
    <col min="4123" max="4125" width="14.1796875" style="12" customWidth="1"/>
    <col min="4126" max="4126" width="70.7265625" style="12" customWidth="1"/>
    <col min="4127" max="4129" width="14.1796875" style="12" customWidth="1"/>
    <col min="4130" max="4130" width="70.7265625" style="12" customWidth="1"/>
    <col min="4131" max="4133" width="14.1796875" style="12" customWidth="1"/>
    <col min="4134" max="4134" width="70.7265625" style="12" customWidth="1"/>
    <col min="4135" max="4137" width="14.1796875" style="12" customWidth="1"/>
    <col min="4138" max="4138" width="70.7265625" style="12" customWidth="1"/>
    <col min="4139" max="4141" width="14.1796875" style="12" customWidth="1"/>
    <col min="4142" max="4142" width="70.7265625" style="12" customWidth="1"/>
    <col min="4143" max="4145" width="14.1796875" style="12" customWidth="1"/>
    <col min="4146" max="4146" width="70.7265625" style="12" customWidth="1"/>
    <col min="4147" max="4149" width="14.1796875" style="12" customWidth="1"/>
    <col min="4150" max="4150" width="70.7265625" style="12" customWidth="1"/>
    <col min="4151" max="4153" width="14.1796875" style="12" customWidth="1"/>
    <col min="4154" max="4154" width="70.7265625" style="12" customWidth="1"/>
    <col min="4155" max="4157" width="14.1796875" style="12" customWidth="1"/>
    <col min="4158" max="4158" width="70.7265625" style="12" customWidth="1"/>
    <col min="4159" max="4161" width="14.1796875" style="12" customWidth="1"/>
    <col min="4162" max="4162" width="70.7265625" style="12" customWidth="1"/>
    <col min="4163" max="4165" width="14.1796875" style="12" customWidth="1"/>
    <col min="4166" max="4166" width="70.7265625" style="12" customWidth="1"/>
    <col min="4167" max="4169" width="14.1796875" style="12" customWidth="1"/>
    <col min="4170" max="4170" width="70.7265625" style="12" customWidth="1"/>
    <col min="4171" max="4173" width="14.1796875" style="12" customWidth="1"/>
    <col min="4174" max="4174" width="70.7265625" style="12" customWidth="1"/>
    <col min="4175" max="4177" width="14.1796875" style="12" customWidth="1"/>
    <col min="4178" max="4178" width="70.7265625" style="12" customWidth="1"/>
    <col min="4179" max="4181" width="14.1796875" style="12" customWidth="1"/>
    <col min="4182" max="4182" width="70.7265625" style="12" customWidth="1"/>
    <col min="4183" max="4185" width="14.1796875" style="12" customWidth="1"/>
    <col min="4186" max="4186" width="70.7265625" style="12" customWidth="1"/>
    <col min="4187" max="4189" width="14.1796875" style="12" customWidth="1"/>
    <col min="4190" max="4190" width="70.7265625" style="12" customWidth="1"/>
    <col min="4191" max="4193" width="14.1796875" style="12" customWidth="1"/>
    <col min="4194" max="4194" width="70.7265625" style="12" customWidth="1"/>
    <col min="4195" max="4197" width="14.1796875" style="12" customWidth="1"/>
    <col min="4198" max="4198" width="70.7265625" style="12" customWidth="1"/>
    <col min="4199" max="4201" width="14.1796875" style="12" customWidth="1"/>
    <col min="4202" max="4202" width="70.7265625" style="12" customWidth="1"/>
    <col min="4203" max="4205" width="14.1796875" style="12" customWidth="1"/>
    <col min="4206" max="4206" width="70.7265625" style="12" customWidth="1"/>
    <col min="4207" max="4209" width="14.1796875" style="12" customWidth="1"/>
    <col min="4210" max="4210" width="70.7265625" style="12" customWidth="1"/>
    <col min="4211" max="4213" width="14.1796875" style="12" customWidth="1"/>
    <col min="4214" max="4214" width="70.7265625" style="12" customWidth="1"/>
    <col min="4215" max="4217" width="14.1796875" style="12" customWidth="1"/>
    <col min="4218" max="4218" width="70.7265625" style="12" customWidth="1"/>
    <col min="4219" max="4221" width="14.1796875" style="12" customWidth="1"/>
    <col min="4222" max="4222" width="70.7265625" style="12" customWidth="1"/>
    <col min="4223" max="4225" width="14.1796875" style="12" customWidth="1"/>
    <col min="4226" max="4226" width="70.7265625" style="12" customWidth="1"/>
    <col min="4227" max="4229" width="14.1796875" style="12" customWidth="1"/>
    <col min="4230" max="4230" width="70.7265625" style="12" customWidth="1"/>
    <col min="4231" max="4233" width="14.1796875" style="12" customWidth="1"/>
    <col min="4234" max="4234" width="70.7265625" style="12" customWidth="1"/>
    <col min="4235" max="4237" width="14.1796875" style="12" customWidth="1"/>
    <col min="4238" max="4238" width="70.7265625" style="12" customWidth="1"/>
    <col min="4239" max="4241" width="14.1796875" style="12" customWidth="1"/>
    <col min="4242" max="4242" width="70.7265625" style="12" customWidth="1"/>
    <col min="4243" max="4245" width="14.1796875" style="12" customWidth="1"/>
    <col min="4246" max="4246" width="70.7265625" style="12" customWidth="1"/>
    <col min="4247" max="4249" width="14.1796875" style="12" customWidth="1"/>
    <col min="4250" max="4250" width="70.7265625" style="12" customWidth="1"/>
    <col min="4251" max="4253" width="14.1796875" style="12" customWidth="1"/>
    <col min="4254" max="4254" width="70.7265625" style="12" customWidth="1"/>
    <col min="4255" max="4257" width="14.1796875" style="12" customWidth="1"/>
    <col min="4258" max="4258" width="70.7265625" style="12" customWidth="1"/>
    <col min="4259" max="4261" width="14.1796875" style="12" customWidth="1"/>
    <col min="4262" max="4262" width="70.7265625" style="12" customWidth="1"/>
    <col min="4263" max="4265" width="14.1796875" style="12" customWidth="1"/>
    <col min="4266" max="4266" width="70.7265625" style="12" customWidth="1"/>
    <col min="4267" max="4269" width="14.1796875" style="12" customWidth="1"/>
    <col min="4270" max="4270" width="70.7265625" style="12" customWidth="1"/>
    <col min="4271" max="4273" width="14.1796875" style="12" customWidth="1"/>
    <col min="4274" max="4274" width="70.7265625" style="12" customWidth="1"/>
    <col min="4275" max="4277" width="14.1796875" style="12" customWidth="1"/>
    <col min="4278" max="4278" width="70.7265625" style="12" customWidth="1"/>
    <col min="4279" max="4281" width="14.1796875" style="12" customWidth="1"/>
    <col min="4282" max="4282" width="70.7265625" style="12" customWidth="1"/>
    <col min="4283" max="4285" width="14.1796875" style="12" customWidth="1"/>
    <col min="4286" max="4286" width="70.7265625" style="12" customWidth="1"/>
    <col min="4287" max="4289" width="14.1796875" style="12" customWidth="1"/>
    <col min="4290" max="4290" width="70.7265625" style="12" customWidth="1"/>
    <col min="4291" max="4293" width="14.1796875" style="12" customWidth="1"/>
    <col min="4294" max="4294" width="70.7265625" style="12" customWidth="1"/>
    <col min="4295" max="4297" width="14.1796875" style="12" customWidth="1"/>
    <col min="4298" max="4298" width="70.7265625" style="12" customWidth="1"/>
    <col min="4299" max="4301" width="14.1796875" style="12" customWidth="1"/>
    <col min="4302" max="4302" width="70.7265625" style="12" customWidth="1"/>
    <col min="4303" max="4305" width="14.1796875" style="12" customWidth="1"/>
    <col min="4306" max="4306" width="70.7265625" style="12" customWidth="1"/>
    <col min="4307" max="4309" width="14.1796875" style="12" customWidth="1"/>
    <col min="4310" max="4310" width="70.7265625" style="12" customWidth="1"/>
    <col min="4311" max="4313" width="14.1796875" style="12" customWidth="1"/>
    <col min="4314" max="4314" width="70.7265625" style="12" customWidth="1"/>
    <col min="4315" max="4317" width="14.1796875" style="12" customWidth="1"/>
    <col min="4318" max="4318" width="70.7265625" style="12" customWidth="1"/>
    <col min="4319" max="4321" width="14.1796875" style="12" customWidth="1"/>
    <col min="4322" max="4322" width="70.7265625" style="12" customWidth="1"/>
    <col min="4323" max="4325" width="14.1796875" style="12" customWidth="1"/>
    <col min="4326" max="4326" width="70.7265625" style="12" customWidth="1"/>
    <col min="4327" max="4329" width="14.1796875" style="12" customWidth="1"/>
    <col min="4330" max="4330" width="70.7265625" style="12" customWidth="1"/>
    <col min="4331" max="4333" width="14.1796875" style="12" customWidth="1"/>
    <col min="4334" max="4334" width="70.7265625" style="12" customWidth="1"/>
    <col min="4335" max="4337" width="14.1796875" style="12" customWidth="1"/>
    <col min="4338" max="4338" width="70.7265625" style="12" customWidth="1"/>
    <col min="4339" max="4341" width="14.1796875" style="12" customWidth="1"/>
    <col min="4342" max="4342" width="70.7265625" style="12" customWidth="1"/>
    <col min="4343" max="4345" width="14.1796875" style="12" customWidth="1"/>
    <col min="4346" max="4346" width="70.7265625" style="12" customWidth="1"/>
    <col min="4347" max="4349" width="14.1796875" style="12" customWidth="1"/>
    <col min="4350" max="4350" width="70.7265625" style="12" customWidth="1"/>
    <col min="4351" max="4353" width="14.1796875" style="12" customWidth="1"/>
    <col min="4354" max="4354" width="70.7265625" style="12" customWidth="1"/>
    <col min="4355" max="4357" width="14.1796875" style="12" customWidth="1"/>
    <col min="4358" max="4358" width="70.7265625" style="12" customWidth="1"/>
    <col min="4359" max="4361" width="14.1796875" style="12" customWidth="1"/>
    <col min="4362" max="4362" width="70.7265625" style="12" customWidth="1"/>
    <col min="4363" max="4365" width="14.1796875" style="12" customWidth="1"/>
    <col min="4366" max="4366" width="70.7265625" style="12" customWidth="1"/>
    <col min="4367" max="4369" width="14.1796875" style="12" customWidth="1"/>
    <col min="4370" max="4370" width="70.7265625" style="12" customWidth="1"/>
    <col min="4371" max="4373" width="14.1796875" style="12" customWidth="1"/>
    <col min="4374" max="4374" width="70.7265625" style="12" customWidth="1"/>
    <col min="4375" max="4377" width="14.1796875" style="12" customWidth="1"/>
    <col min="4378" max="4378" width="70.7265625" style="12" customWidth="1"/>
    <col min="4379" max="4381" width="14.1796875" style="12" customWidth="1"/>
    <col min="4382" max="4382" width="70.7265625" style="12" customWidth="1"/>
    <col min="4383" max="4385" width="14.1796875" style="12" customWidth="1"/>
    <col min="4386" max="4386" width="70.7265625" style="12" customWidth="1"/>
    <col min="4387" max="4389" width="14.1796875" style="12" customWidth="1"/>
    <col min="4390" max="4390" width="70.7265625" style="12" customWidth="1"/>
    <col min="4391" max="4393" width="14.1796875" style="12" customWidth="1"/>
    <col min="4394" max="4394" width="70.7265625" style="12" customWidth="1"/>
    <col min="4395" max="4397" width="14.1796875" style="12" customWidth="1"/>
    <col min="4398" max="4398" width="70.7265625" style="12" customWidth="1"/>
    <col min="4399" max="4401" width="14.1796875" style="12" customWidth="1"/>
    <col min="4402" max="4402" width="70.7265625" style="12" customWidth="1"/>
    <col min="4403" max="4405" width="14.1796875" style="12" customWidth="1"/>
    <col min="4406" max="4406" width="70.7265625" style="12" customWidth="1"/>
    <col min="4407" max="4409" width="14.1796875" style="12" customWidth="1"/>
    <col min="4410" max="4410" width="70.7265625" style="12" customWidth="1"/>
    <col min="4411" max="4413" width="14.1796875" style="12" customWidth="1"/>
    <col min="4414" max="4414" width="70.7265625" style="12" customWidth="1"/>
    <col min="4415" max="4417" width="14.1796875" style="12" customWidth="1"/>
    <col min="4418" max="4418" width="70.7265625" style="12" customWidth="1"/>
    <col min="4419" max="4421" width="14.1796875" style="12" customWidth="1"/>
    <col min="4422" max="4422" width="70.7265625" style="12" customWidth="1"/>
    <col min="4423" max="4425" width="14.1796875" style="12" customWidth="1"/>
    <col min="4426" max="4426" width="70.7265625" style="12" customWidth="1"/>
    <col min="4427" max="4429" width="14.1796875" style="12" customWidth="1"/>
    <col min="4430" max="4430" width="70.7265625" style="12" customWidth="1"/>
    <col min="4431" max="4433" width="14.1796875" style="12" customWidth="1"/>
    <col min="4434" max="4434" width="70.7265625" style="12" customWidth="1"/>
    <col min="4435" max="4437" width="14.1796875" style="12" customWidth="1"/>
    <col min="4438" max="4438" width="70.7265625" style="12" customWidth="1"/>
    <col min="4439" max="4441" width="14.1796875" style="12" customWidth="1"/>
    <col min="4442" max="4442" width="70.7265625" style="12" customWidth="1"/>
    <col min="4443" max="4445" width="14.1796875" style="12" customWidth="1"/>
    <col min="4446" max="4446" width="70.7265625" style="12" customWidth="1"/>
    <col min="4447" max="4449" width="14.1796875" style="12" customWidth="1"/>
    <col min="4450" max="4450" width="70.7265625" style="12" customWidth="1"/>
    <col min="4451" max="4453" width="14.1796875" style="12" customWidth="1"/>
    <col min="4454" max="4454" width="70.7265625" style="12" customWidth="1"/>
    <col min="4455" max="4457" width="14.1796875" style="12" customWidth="1"/>
    <col min="4458" max="4458" width="70.7265625" style="12" customWidth="1"/>
    <col min="4459" max="4461" width="14.1796875" style="12" customWidth="1"/>
    <col min="4462" max="4462" width="70.7265625" style="12" customWidth="1"/>
    <col min="4463" max="4465" width="14.1796875" style="12" customWidth="1"/>
    <col min="4466" max="4466" width="70.7265625" style="12" customWidth="1"/>
    <col min="4467" max="4469" width="14.1796875" style="12" customWidth="1"/>
    <col min="4470" max="4470" width="70.7265625" style="12" customWidth="1"/>
    <col min="4471" max="4473" width="14.1796875" style="12" customWidth="1"/>
    <col min="4474" max="4474" width="70.7265625" style="12" customWidth="1"/>
    <col min="4475" max="4477" width="14.1796875" style="12" customWidth="1"/>
    <col min="4478" max="4478" width="70.7265625" style="12" customWidth="1"/>
    <col min="4479" max="4481" width="14.1796875" style="12" customWidth="1"/>
    <col min="4482" max="4482" width="70.7265625" style="12" customWidth="1"/>
    <col min="4483" max="4485" width="14.1796875" style="12" customWidth="1"/>
    <col min="4486" max="4486" width="70.7265625" style="12" customWidth="1"/>
    <col min="4487" max="4489" width="14.1796875" style="12" customWidth="1"/>
    <col min="4490" max="4490" width="70.7265625" style="12" customWidth="1"/>
    <col min="4491" max="4493" width="14.1796875" style="12" customWidth="1"/>
    <col min="4494" max="4494" width="70.7265625" style="12" customWidth="1"/>
    <col min="4495" max="4497" width="14.1796875" style="12" customWidth="1"/>
    <col min="4498" max="4498" width="70.7265625" style="12" customWidth="1"/>
    <col min="4499" max="4501" width="14.1796875" style="12" customWidth="1"/>
    <col min="4502" max="4502" width="70.7265625" style="12" customWidth="1"/>
    <col min="4503" max="4505" width="14.1796875" style="12" customWidth="1"/>
    <col min="4506" max="4506" width="70.7265625" style="12" customWidth="1"/>
    <col min="4507" max="4509" width="14.1796875" style="12" customWidth="1"/>
    <col min="4510" max="4510" width="70.7265625" style="12" customWidth="1"/>
    <col min="4511" max="4513" width="14.1796875" style="12" customWidth="1"/>
    <col min="4514" max="4514" width="70.7265625" style="12" customWidth="1"/>
    <col min="4515" max="4517" width="14.1796875" style="12" customWidth="1"/>
    <col min="4518" max="4518" width="70.7265625" style="12" customWidth="1"/>
    <col min="4519" max="4521" width="14.1796875" style="12" customWidth="1"/>
    <col min="4522" max="4522" width="70.7265625" style="12" customWidth="1"/>
    <col min="4523" max="4525" width="14.1796875" style="12" customWidth="1"/>
    <col min="4526" max="4526" width="70.7265625" style="12" customWidth="1"/>
    <col min="4527" max="4529" width="14.1796875" style="12" customWidth="1"/>
    <col min="4530" max="4530" width="70.7265625" style="12" customWidth="1"/>
    <col min="4531" max="4533" width="14.1796875" style="12" customWidth="1"/>
    <col min="4534" max="4534" width="70.7265625" style="12" customWidth="1"/>
    <col min="4535" max="4537" width="14.1796875" style="12" customWidth="1"/>
    <col min="4538" max="4538" width="70.7265625" style="12" customWidth="1"/>
    <col min="4539" max="4541" width="14.1796875" style="12" customWidth="1"/>
    <col min="4542" max="4542" width="70.7265625" style="12" customWidth="1"/>
    <col min="4543" max="4545" width="14.1796875" style="12" customWidth="1"/>
    <col min="4546" max="4546" width="70.7265625" style="12" customWidth="1"/>
    <col min="4547" max="4549" width="14.1796875" style="12" customWidth="1"/>
    <col min="4550" max="4550" width="70.7265625" style="12" customWidth="1"/>
    <col min="4551" max="4553" width="14.1796875" style="12" customWidth="1"/>
    <col min="4554" max="4554" width="70.7265625" style="12" customWidth="1"/>
    <col min="4555" max="4557" width="14.1796875" style="12" customWidth="1"/>
    <col min="4558" max="4558" width="70.7265625" style="12" customWidth="1"/>
    <col min="4559" max="4561" width="14.1796875" style="12" customWidth="1"/>
    <col min="4562" max="4562" width="70.7265625" style="12" customWidth="1"/>
    <col min="4563" max="4565" width="14.1796875" style="12" customWidth="1"/>
    <col min="4566" max="4566" width="70.7265625" style="12" customWidth="1"/>
    <col min="4567" max="4569" width="14.1796875" style="12" customWidth="1"/>
    <col min="4570" max="4570" width="70.7265625" style="12" customWidth="1"/>
    <col min="4571" max="4573" width="14.1796875" style="12" customWidth="1"/>
    <col min="4574" max="4574" width="70.7265625" style="12" customWidth="1"/>
    <col min="4575" max="4577" width="14.1796875" style="12" customWidth="1"/>
    <col min="4578" max="4578" width="70.7265625" style="12" customWidth="1"/>
    <col min="4579" max="4581" width="14.1796875" style="12" customWidth="1"/>
    <col min="4582" max="4582" width="70.7265625" style="12" customWidth="1"/>
    <col min="4583" max="4585" width="14.1796875" style="12" customWidth="1"/>
    <col min="4586" max="4586" width="70.7265625" style="12" customWidth="1"/>
    <col min="4587" max="4589" width="14.1796875" style="12" customWidth="1"/>
    <col min="4590" max="4590" width="70.7265625" style="12" customWidth="1"/>
    <col min="4591" max="4593" width="14.1796875" style="12" customWidth="1"/>
    <col min="4594" max="4594" width="70.7265625" style="12" customWidth="1"/>
    <col min="4595" max="4597" width="14.1796875" style="12" customWidth="1"/>
    <col min="4598" max="4598" width="70.7265625" style="12" customWidth="1"/>
    <col min="4599" max="4601" width="14.1796875" style="12" customWidth="1"/>
    <col min="4602" max="4602" width="70.7265625" style="12" customWidth="1"/>
    <col min="4603" max="4605" width="14.1796875" style="12" customWidth="1"/>
    <col min="4606" max="4606" width="70.7265625" style="12" customWidth="1"/>
    <col min="4607" max="4609" width="14.1796875" style="12" customWidth="1"/>
    <col min="4610" max="4610" width="70.7265625" style="12" customWidth="1"/>
    <col min="4611" max="4613" width="14.1796875" style="12" customWidth="1"/>
    <col min="4614" max="4614" width="70.7265625" style="12" customWidth="1"/>
    <col min="4615" max="4617" width="14.1796875" style="12" customWidth="1"/>
    <col min="4618" max="4618" width="70.7265625" style="12" customWidth="1"/>
    <col min="4619" max="4621" width="14.1796875" style="12" customWidth="1"/>
    <col min="4622" max="4622" width="70.7265625" style="12" customWidth="1"/>
    <col min="4623" max="4625" width="14.1796875" style="12" customWidth="1"/>
    <col min="4626" max="4626" width="70.7265625" style="12" customWidth="1"/>
    <col min="4627" max="4629" width="14.1796875" style="12" customWidth="1"/>
    <col min="4630" max="4630" width="70.7265625" style="12" customWidth="1"/>
    <col min="4631" max="4633" width="14.1796875" style="12" customWidth="1"/>
    <col min="4634" max="4634" width="70.7265625" style="12" customWidth="1"/>
    <col min="4635" max="4637" width="14.1796875" style="12" customWidth="1"/>
    <col min="4638" max="4638" width="70.7265625" style="12" customWidth="1"/>
    <col min="4639" max="4641" width="14.1796875" style="12" customWidth="1"/>
    <col min="4642" max="4642" width="70.7265625" style="12" customWidth="1"/>
    <col min="4643" max="4645" width="14.1796875" style="12" customWidth="1"/>
    <col min="4646" max="4646" width="70.7265625" style="12" customWidth="1"/>
    <col min="4647" max="4649" width="14.1796875" style="12" customWidth="1"/>
    <col min="4650" max="4650" width="70.7265625" style="12" customWidth="1"/>
    <col min="4651" max="4653" width="14.1796875" style="12" customWidth="1"/>
    <col min="4654" max="4654" width="70.7265625" style="12" customWidth="1"/>
    <col min="4655" max="4657" width="14.1796875" style="12" customWidth="1"/>
    <col min="4658" max="4658" width="70.7265625" style="12" customWidth="1"/>
    <col min="4659" max="4661" width="14.1796875" style="12" customWidth="1"/>
    <col min="4662" max="4662" width="70.7265625" style="12" customWidth="1"/>
    <col min="4663" max="4665" width="14.1796875" style="12" customWidth="1"/>
    <col min="4666" max="4666" width="70.7265625" style="12" customWidth="1"/>
    <col min="4667" max="4669" width="14.1796875" style="12" customWidth="1"/>
    <col min="4670" max="4670" width="70.7265625" style="12" customWidth="1"/>
    <col min="4671" max="4673" width="14.1796875" style="12" customWidth="1"/>
    <col min="4674" max="4674" width="70.7265625" style="12" customWidth="1"/>
    <col min="4675" max="4677" width="14.1796875" style="12" customWidth="1"/>
    <col min="4678" max="4678" width="70.7265625" style="12" customWidth="1"/>
    <col min="4679" max="4681" width="14.1796875" style="12" customWidth="1"/>
    <col min="4682" max="4682" width="70.7265625" style="12" customWidth="1"/>
    <col min="4683" max="4685" width="14.1796875" style="12" customWidth="1"/>
    <col min="4686" max="4686" width="70.7265625" style="12" customWidth="1"/>
    <col min="4687" max="4689" width="14.1796875" style="12" customWidth="1"/>
    <col min="4690" max="4690" width="70.7265625" style="12" customWidth="1"/>
    <col min="4691" max="4693" width="14.1796875" style="12" customWidth="1"/>
    <col min="4694" max="4694" width="70.7265625" style="12" customWidth="1"/>
    <col min="4695" max="4697" width="14.1796875" style="12" customWidth="1"/>
    <col min="4698" max="4698" width="70.7265625" style="12" customWidth="1"/>
    <col min="4699" max="4701" width="14.1796875" style="12" customWidth="1"/>
    <col min="4702" max="4702" width="70.7265625" style="12" customWidth="1"/>
    <col min="4703" max="4705" width="14.1796875" style="12" customWidth="1"/>
    <col min="4706" max="4706" width="70.7265625" style="12" customWidth="1"/>
    <col min="4707" max="4709" width="14.1796875" style="12" customWidth="1"/>
    <col min="4710" max="4710" width="70.7265625" style="12" customWidth="1"/>
    <col min="4711" max="4713" width="14.1796875" style="12" customWidth="1"/>
    <col min="4714" max="4714" width="70.7265625" style="12" customWidth="1"/>
    <col min="4715" max="4717" width="14.1796875" style="12" customWidth="1"/>
    <col min="4718" max="4718" width="70.7265625" style="12" customWidth="1"/>
    <col min="4719" max="4721" width="14.1796875" style="12" customWidth="1"/>
    <col min="4722" max="4722" width="70.7265625" style="12" customWidth="1"/>
    <col min="4723" max="4725" width="14.1796875" style="12" customWidth="1"/>
    <col min="4726" max="4726" width="70.7265625" style="12" customWidth="1"/>
    <col min="4727" max="4729" width="14.1796875" style="12" customWidth="1"/>
    <col min="4730" max="4730" width="70.7265625" style="12" customWidth="1"/>
    <col min="4731" max="4733" width="14.1796875" style="12" customWidth="1"/>
    <col min="4734" max="4734" width="70.7265625" style="12" customWidth="1"/>
    <col min="4735" max="4737" width="14.1796875" style="12" customWidth="1"/>
    <col min="4738" max="4738" width="70.7265625" style="12" customWidth="1"/>
    <col min="4739" max="4741" width="14.1796875" style="12" customWidth="1"/>
    <col min="4742" max="4742" width="70.7265625" style="12" customWidth="1"/>
    <col min="4743" max="4745" width="14.1796875" style="12" customWidth="1"/>
    <col min="4746" max="4746" width="70.7265625" style="12" customWidth="1"/>
    <col min="4747" max="4749" width="14.1796875" style="12" customWidth="1"/>
    <col min="4750" max="4750" width="70.7265625" style="12" customWidth="1"/>
    <col min="4751" max="4753" width="14.1796875" style="12" customWidth="1"/>
    <col min="4754" max="4754" width="70.7265625" style="12" customWidth="1"/>
    <col min="4755" max="4757" width="14.1796875" style="12" customWidth="1"/>
    <col min="4758" max="4758" width="70.7265625" style="12" customWidth="1"/>
    <col min="4759" max="4761" width="14.1796875" style="12" customWidth="1"/>
    <col min="4762" max="4762" width="70.7265625" style="12" customWidth="1"/>
    <col min="4763" max="4765" width="14.1796875" style="12" customWidth="1"/>
    <col min="4766" max="4766" width="70.7265625" style="12" customWidth="1"/>
    <col min="4767" max="4769" width="14.1796875" style="12" customWidth="1"/>
    <col min="4770" max="4770" width="70.7265625" style="12" customWidth="1"/>
    <col min="4771" max="4773" width="14.1796875" style="12" customWidth="1"/>
    <col min="4774" max="4774" width="70.7265625" style="12" customWidth="1"/>
    <col min="4775" max="4777" width="14.1796875" style="12" customWidth="1"/>
    <col min="4778" max="4778" width="70.7265625" style="12" customWidth="1"/>
    <col min="4779" max="4781" width="14.1796875" style="12" customWidth="1"/>
    <col min="4782" max="4782" width="70.7265625" style="12" customWidth="1"/>
    <col min="4783" max="4785" width="14.1796875" style="12" customWidth="1"/>
    <col min="4786" max="4786" width="70.7265625" style="12" customWidth="1"/>
    <col min="4787" max="4789" width="14.1796875" style="12" customWidth="1"/>
    <col min="4790" max="4790" width="70.7265625" style="12" customWidth="1"/>
    <col min="4791" max="4793" width="14.1796875" style="12" customWidth="1"/>
    <col min="4794" max="4794" width="70.7265625" style="12" customWidth="1"/>
    <col min="4795" max="4797" width="14.1796875" style="12" customWidth="1"/>
    <col min="4798" max="4798" width="70.7265625" style="12" customWidth="1"/>
    <col min="4799" max="4801" width="14.1796875" style="12" customWidth="1"/>
    <col min="4802" max="4802" width="70.7265625" style="12" customWidth="1"/>
    <col min="4803" max="4805" width="14.1796875" style="12" customWidth="1"/>
    <col min="4806" max="4806" width="70.7265625" style="12" customWidth="1"/>
    <col min="4807" max="4809" width="14.1796875" style="12" customWidth="1"/>
    <col min="4810" max="4810" width="70.7265625" style="12" customWidth="1"/>
    <col min="4811" max="4813" width="14.1796875" style="12" customWidth="1"/>
    <col min="4814" max="4814" width="70.7265625" style="12" customWidth="1"/>
    <col min="4815" max="4817" width="14.1796875" style="12" customWidth="1"/>
    <col min="4818" max="4818" width="70.7265625" style="12" customWidth="1"/>
    <col min="4819" max="4821" width="14.1796875" style="12" customWidth="1"/>
    <col min="4822" max="4822" width="70.7265625" style="12" customWidth="1"/>
    <col min="4823" max="4825" width="14.1796875" style="12" customWidth="1"/>
    <col min="4826" max="4826" width="70.7265625" style="12" customWidth="1"/>
    <col min="4827" max="4829" width="14.1796875" style="12" customWidth="1"/>
    <col min="4830" max="4830" width="70.7265625" style="12" customWidth="1"/>
    <col min="4831" max="4833" width="14.1796875" style="12" customWidth="1"/>
    <col min="4834" max="4834" width="70.7265625" style="12" customWidth="1"/>
    <col min="4835" max="4837" width="14.1796875" style="12" customWidth="1"/>
    <col min="4838" max="4838" width="70.7265625" style="12" customWidth="1"/>
    <col min="4839" max="4841" width="14.1796875" style="12" customWidth="1"/>
    <col min="4842" max="4842" width="70.7265625" style="12" customWidth="1"/>
    <col min="4843" max="4845" width="14.1796875" style="12" customWidth="1"/>
    <col min="4846" max="4846" width="70.7265625" style="12" customWidth="1"/>
    <col min="4847" max="4849" width="14.1796875" style="12" customWidth="1"/>
    <col min="4850" max="4850" width="70.7265625" style="12" customWidth="1"/>
    <col min="4851" max="4853" width="14.1796875" style="12" customWidth="1"/>
    <col min="4854" max="4854" width="70.7265625" style="12" customWidth="1"/>
    <col min="4855" max="4857" width="14.1796875" style="12" customWidth="1"/>
    <col min="4858" max="4858" width="70.7265625" style="12" customWidth="1"/>
    <col min="4859" max="4861" width="14.1796875" style="12" customWidth="1"/>
    <col min="4862" max="4862" width="70.7265625" style="12" customWidth="1"/>
    <col min="4863" max="4865" width="14.1796875" style="12" customWidth="1"/>
    <col min="4866" max="4866" width="70.7265625" style="12" customWidth="1"/>
    <col min="4867" max="4869" width="14.1796875" style="12" customWidth="1"/>
    <col min="4870" max="4870" width="70.7265625" style="12" customWidth="1"/>
    <col min="4871" max="4873" width="14.1796875" style="12" customWidth="1"/>
    <col min="4874" max="4874" width="70.7265625" style="12" customWidth="1"/>
    <col min="4875" max="4877" width="14.1796875" style="12" customWidth="1"/>
    <col min="4878" max="4878" width="70.7265625" style="12" customWidth="1"/>
    <col min="4879" max="4881" width="14.1796875" style="12" customWidth="1"/>
    <col min="4882" max="4882" width="70.7265625" style="12" customWidth="1"/>
    <col min="4883" max="4885" width="14.1796875" style="12" customWidth="1"/>
    <col min="4886" max="4886" width="70.7265625" style="12" customWidth="1"/>
    <col min="4887" max="4889" width="14.1796875" style="12" customWidth="1"/>
    <col min="4890" max="4890" width="70.7265625" style="12" customWidth="1"/>
    <col min="4891" max="4893" width="14.1796875" style="12" customWidth="1"/>
    <col min="4894" max="4894" width="70.7265625" style="12" customWidth="1"/>
    <col min="4895" max="4897" width="14.1796875" style="12" customWidth="1"/>
    <col min="4898" max="4898" width="70.7265625" style="12" customWidth="1"/>
    <col min="4899" max="4901" width="14.1796875" style="12" customWidth="1"/>
    <col min="4902" max="4902" width="70.7265625" style="12" customWidth="1"/>
    <col min="4903" max="4905" width="14.1796875" style="12" customWidth="1"/>
    <col min="4906" max="4906" width="70.7265625" style="12" customWidth="1"/>
    <col min="4907" max="4909" width="14.1796875" style="12" customWidth="1"/>
    <col min="4910" max="4910" width="70.7265625" style="12" customWidth="1"/>
    <col min="4911" max="4913" width="14.1796875" style="12" customWidth="1"/>
    <col min="4914" max="4914" width="70.7265625" style="12" customWidth="1"/>
    <col min="4915" max="4917" width="14.1796875" style="12" customWidth="1"/>
    <col min="4918" max="4918" width="70.7265625" style="12" customWidth="1"/>
    <col min="4919" max="4921" width="14.1796875" style="12" customWidth="1"/>
    <col min="4922" max="4922" width="70.7265625" style="12" customWidth="1"/>
    <col min="4923" max="4925" width="14.1796875" style="12" customWidth="1"/>
    <col min="4926" max="4926" width="70.7265625" style="12" customWidth="1"/>
    <col min="4927" max="4929" width="14.1796875" style="12" customWidth="1"/>
    <col min="4930" max="4930" width="70.7265625" style="12" customWidth="1"/>
    <col min="4931" max="4933" width="14.1796875" style="12" customWidth="1"/>
    <col min="4934" max="4934" width="70.7265625" style="12" customWidth="1"/>
    <col min="4935" max="4937" width="14.1796875" style="12" customWidth="1"/>
    <col min="4938" max="4938" width="70.7265625" style="12" customWidth="1"/>
    <col min="4939" max="4941" width="14.1796875" style="12" customWidth="1"/>
    <col min="4942" max="4942" width="70.7265625" style="12" customWidth="1"/>
    <col min="4943" max="4945" width="14.1796875" style="12" customWidth="1"/>
    <col min="4946" max="4946" width="70.7265625" style="12" customWidth="1"/>
    <col min="4947" max="4949" width="14.1796875" style="12" customWidth="1"/>
    <col min="4950" max="4950" width="70.7265625" style="12" customWidth="1"/>
    <col min="4951" max="4953" width="14.1796875" style="12" customWidth="1"/>
    <col min="4954" max="4954" width="70.7265625" style="12" customWidth="1"/>
    <col min="4955" max="4957" width="14.1796875" style="12" customWidth="1"/>
    <col min="4958" max="4958" width="70.7265625" style="12" customWidth="1"/>
    <col min="4959" max="4961" width="14.1796875" style="12" customWidth="1"/>
    <col min="4962" max="4962" width="70.7265625" style="12" customWidth="1"/>
    <col min="4963" max="4965" width="14.1796875" style="12" customWidth="1"/>
    <col min="4966" max="4966" width="70.7265625" style="12" customWidth="1"/>
    <col min="4967" max="4969" width="14.1796875" style="12" customWidth="1"/>
    <col min="4970" max="4970" width="70.7265625" style="12" customWidth="1"/>
    <col min="4971" max="4973" width="14.1796875" style="12" customWidth="1"/>
    <col min="4974" max="4974" width="70.7265625" style="12" customWidth="1"/>
    <col min="4975" max="4977" width="14.1796875" style="12" customWidth="1"/>
    <col min="4978" max="4978" width="70.7265625" style="12" customWidth="1"/>
    <col min="4979" max="4981" width="14.1796875" style="12" customWidth="1"/>
    <col min="4982" max="4982" width="70.7265625" style="12" customWidth="1"/>
    <col min="4983" max="4985" width="14.1796875" style="12" customWidth="1"/>
    <col min="4986" max="4986" width="70.7265625" style="12" customWidth="1"/>
    <col min="4987" max="4989" width="14.1796875" style="12" customWidth="1"/>
    <col min="4990" max="4990" width="70.7265625" style="12" customWidth="1"/>
    <col min="4991" max="4993" width="14.1796875" style="12" customWidth="1"/>
    <col min="4994" max="4994" width="70.7265625" style="12" customWidth="1"/>
    <col min="4995" max="4997" width="14.1796875" style="12" customWidth="1"/>
    <col min="4998" max="4998" width="70.7265625" style="12" customWidth="1"/>
    <col min="4999" max="5001" width="14.1796875" style="12" customWidth="1"/>
    <col min="5002" max="5002" width="70.7265625" style="12" customWidth="1"/>
    <col min="5003" max="5005" width="14.1796875" style="12" customWidth="1"/>
    <col min="5006" max="5006" width="70.7265625" style="12" customWidth="1"/>
    <col min="5007" max="5009" width="14.1796875" style="12" customWidth="1"/>
    <col min="5010" max="5010" width="70.7265625" style="12" customWidth="1"/>
    <col min="5011" max="5013" width="14.1796875" style="12" customWidth="1"/>
    <col min="5014" max="5014" width="70.7265625" style="12" customWidth="1"/>
    <col min="5015" max="5017" width="14.1796875" style="12" customWidth="1"/>
    <col min="5018" max="5018" width="70.7265625" style="12" customWidth="1"/>
    <col min="5019" max="5021" width="14.1796875" style="12" customWidth="1"/>
    <col min="5022" max="5022" width="70.7265625" style="12" customWidth="1"/>
    <col min="5023" max="5025" width="14.1796875" style="12" customWidth="1"/>
    <col min="5026" max="5026" width="70.7265625" style="12" customWidth="1"/>
    <col min="5027" max="5029" width="14.1796875" style="12" customWidth="1"/>
    <col min="5030" max="5030" width="70.7265625" style="12" customWidth="1"/>
    <col min="5031" max="5033" width="14.1796875" style="12" customWidth="1"/>
    <col min="5034" max="5034" width="70.7265625" style="12" customWidth="1"/>
    <col min="5035" max="5037" width="14.1796875" style="12" customWidth="1"/>
    <col min="5038" max="5038" width="70.7265625" style="12" customWidth="1"/>
    <col min="5039" max="5041" width="14.1796875" style="12" customWidth="1"/>
    <col min="5042" max="5042" width="70.7265625" style="12" customWidth="1"/>
    <col min="5043" max="5045" width="14.1796875" style="12" customWidth="1"/>
    <col min="5046" max="5046" width="70.7265625" style="12" customWidth="1"/>
    <col min="5047" max="5049" width="14.1796875" style="12" customWidth="1"/>
    <col min="5050" max="5050" width="70.7265625" style="12" customWidth="1"/>
    <col min="5051" max="5053" width="14.1796875" style="12" customWidth="1"/>
    <col min="5054" max="5054" width="70.7265625" style="12" customWidth="1"/>
    <col min="5055" max="5057" width="14.1796875" style="12" customWidth="1"/>
    <col min="5058" max="5058" width="70.7265625" style="12" customWidth="1"/>
    <col min="5059" max="5061" width="14.1796875" style="12" customWidth="1"/>
    <col min="5062" max="5062" width="70.7265625" style="12" customWidth="1"/>
    <col min="5063" max="5065" width="14.1796875" style="12" customWidth="1"/>
    <col min="5066" max="5066" width="70.7265625" style="12" customWidth="1"/>
    <col min="5067" max="5069" width="14.1796875" style="12" customWidth="1"/>
    <col min="5070" max="5070" width="70.7265625" style="12" customWidth="1"/>
    <col min="5071" max="5073" width="14.1796875" style="12" customWidth="1"/>
    <col min="5074" max="5074" width="70.7265625" style="12" customWidth="1"/>
    <col min="5075" max="5077" width="14.1796875" style="12" customWidth="1"/>
    <col min="5078" max="5078" width="70.7265625" style="12" customWidth="1"/>
    <col min="5079" max="5081" width="14.1796875" style="12" customWidth="1"/>
    <col min="5082" max="5082" width="70.7265625" style="12" customWidth="1"/>
    <col min="5083" max="5085" width="14.1796875" style="12" customWidth="1"/>
    <col min="5086" max="5086" width="70.7265625" style="12" customWidth="1"/>
    <col min="5087" max="5089" width="14.1796875" style="12" customWidth="1"/>
    <col min="5090" max="5090" width="70.7265625" style="12" customWidth="1"/>
    <col min="5091" max="5093" width="14.1796875" style="12" customWidth="1"/>
    <col min="5094" max="5094" width="70.7265625" style="12" customWidth="1"/>
    <col min="5095" max="5097" width="14.1796875" style="12" customWidth="1"/>
    <col min="5098" max="5098" width="70.7265625" style="12" customWidth="1"/>
    <col min="5099" max="5101" width="14.1796875" style="12" customWidth="1"/>
    <col min="5102" max="5102" width="70.7265625" style="12" customWidth="1"/>
    <col min="5103" max="5105" width="14.1796875" style="12" customWidth="1"/>
    <col min="5106" max="5106" width="70.7265625" style="12" customWidth="1"/>
    <col min="5107" max="5109" width="14.1796875" style="12" customWidth="1"/>
    <col min="5110" max="5110" width="70.7265625" style="12" customWidth="1"/>
    <col min="5111" max="5113" width="14.1796875" style="12" customWidth="1"/>
    <col min="5114" max="5114" width="70.7265625" style="12" customWidth="1"/>
    <col min="5115" max="5117" width="14.1796875" style="12" customWidth="1"/>
    <col min="5118" max="5118" width="70.7265625" style="12" customWidth="1"/>
    <col min="5119" max="5121" width="14.1796875" style="12" customWidth="1"/>
    <col min="5122" max="5122" width="70.7265625" style="12" customWidth="1"/>
    <col min="5123" max="5125" width="14.1796875" style="12" customWidth="1"/>
    <col min="5126" max="5126" width="70.7265625" style="12" customWidth="1"/>
    <col min="5127" max="5129" width="14.1796875" style="12" customWidth="1"/>
    <col min="5130" max="5130" width="70.7265625" style="12" customWidth="1"/>
    <col min="5131" max="5133" width="14.1796875" style="12" customWidth="1"/>
    <col min="5134" max="5134" width="70.7265625" style="12" customWidth="1"/>
    <col min="5135" max="5137" width="14.1796875" style="12" customWidth="1"/>
    <col min="5138" max="5138" width="70.7265625" style="12" customWidth="1"/>
    <col min="5139" max="5141" width="14.1796875" style="12" customWidth="1"/>
    <col min="5142" max="5142" width="70.7265625" style="12" customWidth="1"/>
    <col min="5143" max="5145" width="14.1796875" style="12" customWidth="1"/>
    <col min="5146" max="5146" width="70.7265625" style="12" customWidth="1"/>
    <col min="5147" max="5149" width="14.1796875" style="12" customWidth="1"/>
    <col min="5150" max="5150" width="70.7265625" style="12" customWidth="1"/>
    <col min="5151" max="5153" width="14.1796875" style="12" customWidth="1"/>
    <col min="5154" max="5154" width="70.7265625" style="12" customWidth="1"/>
    <col min="5155" max="5157" width="14.1796875" style="12" customWidth="1"/>
    <col min="5158" max="5158" width="70.7265625" style="12" customWidth="1"/>
    <col min="5159" max="5161" width="14.1796875" style="12" customWidth="1"/>
    <col min="5162" max="5162" width="70.7265625" style="12" customWidth="1"/>
    <col min="5163" max="5165" width="14.1796875" style="12" customWidth="1"/>
    <col min="5166" max="5166" width="70.7265625" style="12" customWidth="1"/>
    <col min="5167" max="5169" width="14.1796875" style="12" customWidth="1"/>
    <col min="5170" max="5170" width="70.7265625" style="12" customWidth="1"/>
    <col min="5171" max="5173" width="14.1796875" style="12" customWidth="1"/>
    <col min="5174" max="5174" width="70.7265625" style="12" customWidth="1"/>
    <col min="5175" max="5177" width="14.1796875" style="12" customWidth="1"/>
    <col min="5178" max="5178" width="70.7265625" style="12" customWidth="1"/>
    <col min="5179" max="5181" width="14.1796875" style="12" customWidth="1"/>
    <col min="5182" max="5182" width="70.7265625" style="12" customWidth="1"/>
    <col min="5183" max="5185" width="14.1796875" style="12" customWidth="1"/>
    <col min="5186" max="5186" width="70.7265625" style="12" customWidth="1"/>
    <col min="5187" max="5189" width="14.1796875" style="12" customWidth="1"/>
    <col min="5190" max="5190" width="70.7265625" style="12" customWidth="1"/>
    <col min="5191" max="5193" width="14.1796875" style="12" customWidth="1"/>
    <col min="5194" max="5194" width="70.7265625" style="12" customWidth="1"/>
    <col min="5195" max="5197" width="14.1796875" style="12" customWidth="1"/>
    <col min="5198" max="5198" width="70.7265625" style="12" customWidth="1"/>
    <col min="5199" max="5201" width="14.1796875" style="12" customWidth="1"/>
    <col min="5202" max="5202" width="70.7265625" style="12" customWidth="1"/>
    <col min="5203" max="5205" width="14.1796875" style="12" customWidth="1"/>
    <col min="5206" max="5206" width="70.7265625" style="12" customWidth="1"/>
    <col min="5207" max="5209" width="14.1796875" style="12" customWidth="1"/>
    <col min="5210" max="5210" width="70.7265625" style="12" customWidth="1"/>
    <col min="5211" max="5213" width="14.1796875" style="12" customWidth="1"/>
    <col min="5214" max="5214" width="70.7265625" style="12" customWidth="1"/>
    <col min="5215" max="5217" width="14.1796875" style="12" customWidth="1"/>
    <col min="5218" max="5218" width="70.7265625" style="12" customWidth="1"/>
    <col min="5219" max="5221" width="14.1796875" style="12" customWidth="1"/>
    <col min="5222" max="5222" width="70.7265625" style="12" customWidth="1"/>
    <col min="5223" max="5225" width="14.1796875" style="12" customWidth="1"/>
    <col min="5226" max="5226" width="70.7265625" style="12" customWidth="1"/>
    <col min="5227" max="5229" width="14.1796875" style="12" customWidth="1"/>
    <col min="5230" max="5230" width="70.7265625" style="12" customWidth="1"/>
    <col min="5231" max="5233" width="14.1796875" style="12" customWidth="1"/>
    <col min="5234" max="5234" width="70.7265625" style="12" customWidth="1"/>
    <col min="5235" max="5237" width="14.1796875" style="12" customWidth="1"/>
    <col min="5238" max="5238" width="70.7265625" style="12" customWidth="1"/>
    <col min="5239" max="5241" width="14.1796875" style="12" customWidth="1"/>
    <col min="5242" max="5242" width="70.7265625" style="12" customWidth="1"/>
    <col min="5243" max="5245" width="14.1796875" style="12" customWidth="1"/>
    <col min="5246" max="5246" width="70.7265625" style="12" customWidth="1"/>
    <col min="5247" max="5249" width="14.1796875" style="12" customWidth="1"/>
    <col min="5250" max="5250" width="70.7265625" style="12" customWidth="1"/>
    <col min="5251" max="5253" width="14.1796875" style="12" customWidth="1"/>
    <col min="5254" max="5254" width="70.7265625" style="12" customWidth="1"/>
    <col min="5255" max="5257" width="14.1796875" style="12" customWidth="1"/>
    <col min="5258" max="5258" width="70.7265625" style="12" customWidth="1"/>
    <col min="5259" max="5261" width="14.1796875" style="12" customWidth="1"/>
    <col min="5262" max="5262" width="70.7265625" style="12" customWidth="1"/>
    <col min="5263" max="5265" width="14.1796875" style="12" customWidth="1"/>
    <col min="5266" max="5266" width="70.7265625" style="12" customWidth="1"/>
    <col min="5267" max="5269" width="14.1796875" style="12" customWidth="1"/>
    <col min="5270" max="5270" width="70.7265625" style="12" customWidth="1"/>
    <col min="5271" max="5273" width="14.1796875" style="12" customWidth="1"/>
    <col min="5274" max="5274" width="70.7265625" style="12" customWidth="1"/>
    <col min="5275" max="5277" width="14.1796875" style="12" customWidth="1"/>
    <col min="5278" max="5278" width="70.7265625" style="12" customWidth="1"/>
    <col min="5279" max="5281" width="14.1796875" style="12" customWidth="1"/>
    <col min="5282" max="5282" width="70.7265625" style="12" customWidth="1"/>
    <col min="5283" max="5285" width="14.1796875" style="12" customWidth="1"/>
    <col min="5286" max="5286" width="70.7265625" style="12" customWidth="1"/>
    <col min="5287" max="5289" width="14.1796875" style="12" customWidth="1"/>
    <col min="5290" max="5290" width="70.7265625" style="12" customWidth="1"/>
    <col min="5291" max="5293" width="14.1796875" style="12" customWidth="1"/>
    <col min="5294" max="5294" width="70.7265625" style="12" customWidth="1"/>
    <col min="5295" max="5297" width="14.1796875" style="12" customWidth="1"/>
    <col min="5298" max="5298" width="70.7265625" style="12" customWidth="1"/>
    <col min="5299" max="5301" width="14.1796875" style="12" customWidth="1"/>
    <col min="5302" max="5302" width="70.7265625" style="12" customWidth="1"/>
    <col min="5303" max="5305" width="14.1796875" style="12" customWidth="1"/>
    <col min="5306" max="5306" width="70.7265625" style="12" customWidth="1"/>
    <col min="5307" max="5309" width="14.1796875" style="12" customWidth="1"/>
    <col min="5310" max="5310" width="70.7265625" style="12" customWidth="1"/>
    <col min="5311" max="5313" width="14.1796875" style="12" customWidth="1"/>
    <col min="5314" max="5314" width="70.7265625" style="12" customWidth="1"/>
    <col min="5315" max="5317" width="14.1796875" style="12" customWidth="1"/>
    <col min="5318" max="5318" width="70.7265625" style="12" customWidth="1"/>
    <col min="5319" max="5321" width="14.1796875" style="12" customWidth="1"/>
    <col min="5322" max="5322" width="70.7265625" style="12" customWidth="1"/>
    <col min="5323" max="5325" width="14.1796875" style="12" customWidth="1"/>
    <col min="5326" max="5326" width="70.7265625" style="12" customWidth="1"/>
    <col min="5327" max="5329" width="14.1796875" style="12" customWidth="1"/>
    <col min="5330" max="5330" width="70.7265625" style="12" customWidth="1"/>
    <col min="5331" max="5333" width="14.1796875" style="12" customWidth="1"/>
    <col min="5334" max="5334" width="70.7265625" style="12" customWidth="1"/>
    <col min="5335" max="5337" width="14.1796875" style="12" customWidth="1"/>
    <col min="5338" max="5338" width="70.7265625" style="12" customWidth="1"/>
    <col min="5339" max="5341" width="14.1796875" style="12" customWidth="1"/>
    <col min="5342" max="5342" width="70.7265625" style="12" customWidth="1"/>
    <col min="5343" max="5345" width="14.1796875" style="12" customWidth="1"/>
    <col min="5346" max="5346" width="70.7265625" style="12" customWidth="1"/>
    <col min="5347" max="5349" width="14.1796875" style="12" customWidth="1"/>
    <col min="5350" max="5350" width="70.7265625" style="12" customWidth="1"/>
    <col min="5351" max="5353" width="14.1796875" style="12" customWidth="1"/>
    <col min="5354" max="5354" width="70.7265625" style="12" customWidth="1"/>
    <col min="5355" max="5357" width="14.1796875" style="12" customWidth="1"/>
    <col min="5358" max="5358" width="70.7265625" style="12" customWidth="1"/>
    <col min="5359" max="5361" width="14.1796875" style="12" customWidth="1"/>
    <col min="5362" max="5362" width="70.7265625" style="12" customWidth="1"/>
    <col min="5363" max="5365" width="14.1796875" style="12" customWidth="1"/>
    <col min="5366" max="5366" width="70.7265625" style="12" customWidth="1"/>
    <col min="5367" max="5369" width="14.1796875" style="12" customWidth="1"/>
    <col min="5370" max="5370" width="70.7265625" style="12" customWidth="1"/>
    <col min="5371" max="5373" width="14.1796875" style="12" customWidth="1"/>
    <col min="5374" max="5374" width="70.7265625" style="12" customWidth="1"/>
    <col min="5375" max="5377" width="14.1796875" style="12" customWidth="1"/>
    <col min="5378" max="5378" width="70.7265625" style="12" customWidth="1"/>
    <col min="5379" max="5381" width="14.1796875" style="12" customWidth="1"/>
    <col min="5382" max="5382" width="70.7265625" style="12" customWidth="1"/>
    <col min="5383" max="5385" width="14.1796875" style="12" customWidth="1"/>
    <col min="5386" max="5386" width="70.7265625" style="12" customWidth="1"/>
    <col min="5387" max="5389" width="14.1796875" style="12" customWidth="1"/>
    <col min="5390" max="5390" width="70.7265625" style="12" customWidth="1"/>
    <col min="5391" max="5393" width="14.1796875" style="12" customWidth="1"/>
    <col min="5394" max="5394" width="70.7265625" style="12" customWidth="1"/>
    <col min="5395" max="5397" width="14.1796875" style="12" customWidth="1"/>
    <col min="5398" max="5398" width="70.7265625" style="12" customWidth="1"/>
    <col min="5399" max="5401" width="14.1796875" style="12" customWidth="1"/>
    <col min="5402" max="5402" width="70.7265625" style="12" customWidth="1"/>
    <col min="5403" max="5405" width="14.1796875" style="12" customWidth="1"/>
    <col min="5406" max="5406" width="70.7265625" style="12" customWidth="1"/>
    <col min="5407" max="5409" width="14.1796875" style="12" customWidth="1"/>
    <col min="5410" max="5410" width="70.7265625" style="12" customWidth="1"/>
    <col min="5411" max="5413" width="14.1796875" style="12" customWidth="1"/>
    <col min="5414" max="5414" width="70.7265625" style="12" customWidth="1"/>
    <col min="5415" max="5417" width="14.1796875" style="12" customWidth="1"/>
    <col min="5418" max="5418" width="70.7265625" style="12" customWidth="1"/>
    <col min="5419" max="5421" width="14.1796875" style="12" customWidth="1"/>
    <col min="5422" max="5422" width="70.7265625" style="12" customWidth="1"/>
    <col min="5423" max="5425" width="14.1796875" style="12" customWidth="1"/>
    <col min="5426" max="5426" width="70.7265625" style="12" customWidth="1"/>
    <col min="5427" max="5429" width="14.1796875" style="12" customWidth="1"/>
    <col min="5430" max="5430" width="70.7265625" style="12" customWidth="1"/>
    <col min="5431" max="5433" width="14.1796875" style="12" customWidth="1"/>
    <col min="5434" max="5434" width="70.7265625" style="12" customWidth="1"/>
    <col min="5435" max="5437" width="14.1796875" style="12" customWidth="1"/>
    <col min="5438" max="5438" width="70.7265625" style="12" customWidth="1"/>
    <col min="5439" max="5441" width="14.1796875" style="12" customWidth="1"/>
    <col min="5442" max="5442" width="70.7265625" style="12" customWidth="1"/>
    <col min="5443" max="5445" width="14.1796875" style="12" customWidth="1"/>
    <col min="5446" max="5446" width="70.7265625" style="12" customWidth="1"/>
    <col min="5447" max="5449" width="14.1796875" style="12" customWidth="1"/>
    <col min="5450" max="5450" width="70.7265625" style="12" customWidth="1"/>
    <col min="5451" max="5453" width="14.1796875" style="12" customWidth="1"/>
    <col min="5454" max="5454" width="70.7265625" style="12" customWidth="1"/>
    <col min="5455" max="5457" width="14.1796875" style="12" customWidth="1"/>
    <col min="5458" max="5458" width="70.7265625" style="12" customWidth="1"/>
    <col min="5459" max="5461" width="14.1796875" style="12" customWidth="1"/>
    <col min="5462" max="5462" width="70.7265625" style="12" customWidth="1"/>
    <col min="5463" max="5465" width="14.1796875" style="12" customWidth="1"/>
    <col min="5466" max="5466" width="70.7265625" style="12" customWidth="1"/>
    <col min="5467" max="5469" width="14.1796875" style="12" customWidth="1"/>
    <col min="5470" max="5470" width="70.7265625" style="12" customWidth="1"/>
    <col min="5471" max="5473" width="14.1796875" style="12" customWidth="1"/>
    <col min="5474" max="5474" width="70.7265625" style="12" customWidth="1"/>
    <col min="5475" max="5477" width="14.1796875" style="12" customWidth="1"/>
    <col min="5478" max="5478" width="70.7265625" style="12" customWidth="1"/>
    <col min="5479" max="5481" width="14.1796875" style="12" customWidth="1"/>
    <col min="5482" max="5482" width="70.7265625" style="12" customWidth="1"/>
    <col min="5483" max="5485" width="14.1796875" style="12" customWidth="1"/>
    <col min="5486" max="5486" width="70.7265625" style="12" customWidth="1"/>
    <col min="5487" max="5489" width="14.1796875" style="12" customWidth="1"/>
    <col min="5490" max="5490" width="70.7265625" style="12" customWidth="1"/>
    <col min="5491" max="5493" width="14.1796875" style="12" customWidth="1"/>
    <col min="5494" max="5494" width="70.7265625" style="12" customWidth="1"/>
    <col min="5495" max="5497" width="14.1796875" style="12" customWidth="1"/>
    <col min="5498" max="5498" width="70.7265625" style="12" customWidth="1"/>
    <col min="5499" max="5501" width="14.1796875" style="12" customWidth="1"/>
    <col min="5502" max="5502" width="70.7265625" style="12" customWidth="1"/>
    <col min="5503" max="5505" width="14.1796875" style="12" customWidth="1"/>
    <col min="5506" max="5506" width="70.7265625" style="12" customWidth="1"/>
    <col min="5507" max="5509" width="14.1796875" style="12" customWidth="1"/>
    <col min="5510" max="5510" width="70.7265625" style="12" customWidth="1"/>
    <col min="5511" max="5513" width="14.1796875" style="12" customWidth="1"/>
    <col min="5514" max="5514" width="70.7265625" style="12" customWidth="1"/>
    <col min="5515" max="5517" width="14.1796875" style="12" customWidth="1"/>
    <col min="5518" max="5518" width="70.7265625" style="12" customWidth="1"/>
    <col min="5519" max="5521" width="14.1796875" style="12" customWidth="1"/>
    <col min="5522" max="5522" width="70.7265625" style="12" customWidth="1"/>
    <col min="5523" max="5525" width="14.1796875" style="12" customWidth="1"/>
    <col min="5526" max="5526" width="70.7265625" style="12" customWidth="1"/>
    <col min="5527" max="5529" width="14.1796875" style="12" customWidth="1"/>
    <col min="5530" max="5530" width="70.7265625" style="12" customWidth="1"/>
    <col min="5531" max="5533" width="14.1796875" style="12" customWidth="1"/>
    <col min="5534" max="5534" width="70.7265625" style="12" customWidth="1"/>
    <col min="5535" max="5537" width="14.1796875" style="12" customWidth="1"/>
    <col min="5538" max="5538" width="70.7265625" style="12" customWidth="1"/>
    <col min="5539" max="5541" width="14.1796875" style="12" customWidth="1"/>
    <col min="5542" max="5542" width="70.7265625" style="12" customWidth="1"/>
    <col min="5543" max="5545" width="14.1796875" style="12" customWidth="1"/>
    <col min="5546" max="5546" width="70.7265625" style="12" customWidth="1"/>
    <col min="5547" max="5549" width="14.1796875" style="12" customWidth="1"/>
    <col min="5550" max="5550" width="70.7265625" style="12" customWidth="1"/>
    <col min="5551" max="5553" width="14.1796875" style="12" customWidth="1"/>
    <col min="5554" max="5554" width="70.7265625" style="12" customWidth="1"/>
    <col min="5555" max="5557" width="14.1796875" style="12" customWidth="1"/>
    <col min="5558" max="5558" width="70.7265625" style="12" customWidth="1"/>
    <col min="5559" max="5561" width="14.1796875" style="12" customWidth="1"/>
    <col min="5562" max="5562" width="70.7265625" style="12" customWidth="1"/>
    <col min="5563" max="5565" width="14.1796875" style="12" customWidth="1"/>
    <col min="5566" max="5566" width="70.7265625" style="12" customWidth="1"/>
    <col min="5567" max="5569" width="14.1796875" style="12" customWidth="1"/>
    <col min="5570" max="5570" width="70.7265625" style="12" customWidth="1"/>
    <col min="5571" max="5573" width="14.1796875" style="12" customWidth="1"/>
    <col min="5574" max="5574" width="70.7265625" style="12" customWidth="1"/>
    <col min="5575" max="5577" width="14.1796875" style="12" customWidth="1"/>
    <col min="5578" max="5578" width="70.7265625" style="12" customWidth="1"/>
    <col min="5579" max="5581" width="14.1796875" style="12" customWidth="1"/>
    <col min="5582" max="5582" width="70.7265625" style="12" customWidth="1"/>
    <col min="5583" max="5585" width="14.1796875" style="12" customWidth="1"/>
    <col min="5586" max="5586" width="70.7265625" style="12" customWidth="1"/>
    <col min="5587" max="5589" width="14.1796875" style="12" customWidth="1"/>
    <col min="5590" max="5590" width="70.7265625" style="12" customWidth="1"/>
    <col min="5591" max="5593" width="14.1796875" style="12" customWidth="1"/>
    <col min="5594" max="5594" width="70.7265625" style="12" customWidth="1"/>
    <col min="5595" max="5597" width="14.1796875" style="12" customWidth="1"/>
    <col min="5598" max="5598" width="70.7265625" style="12" customWidth="1"/>
    <col min="5599" max="5601" width="14.1796875" style="12" customWidth="1"/>
    <col min="5602" max="5602" width="70.7265625" style="12" customWidth="1"/>
    <col min="5603" max="5605" width="14.1796875" style="12" customWidth="1"/>
    <col min="5606" max="5606" width="70.7265625" style="12" customWidth="1"/>
    <col min="5607" max="5609" width="14.1796875" style="12" customWidth="1"/>
    <col min="5610" max="5610" width="70.7265625" style="12" customWidth="1"/>
    <col min="5611" max="5613" width="14.1796875" style="12" customWidth="1"/>
    <col min="5614" max="5614" width="70.7265625" style="12" customWidth="1"/>
    <col min="5615" max="5617" width="14.1796875" style="12" customWidth="1"/>
    <col min="5618" max="5618" width="70.7265625" style="12" customWidth="1"/>
    <col min="5619" max="5621" width="14.1796875" style="12" customWidth="1"/>
    <col min="5622" max="5622" width="70.7265625" style="12" customWidth="1"/>
    <col min="5623" max="5625" width="14.1796875" style="12" customWidth="1"/>
    <col min="5626" max="5626" width="70.7265625" style="12" customWidth="1"/>
    <col min="5627" max="5629" width="14.1796875" style="12" customWidth="1"/>
    <col min="5630" max="5630" width="70.7265625" style="12" customWidth="1"/>
    <col min="5631" max="5633" width="14.1796875" style="12" customWidth="1"/>
    <col min="5634" max="5634" width="70.7265625" style="12" customWidth="1"/>
    <col min="5635" max="5637" width="14.1796875" style="12" customWidth="1"/>
    <col min="5638" max="5638" width="70.7265625" style="12" customWidth="1"/>
    <col min="5639" max="5641" width="14.1796875" style="12" customWidth="1"/>
    <col min="5642" max="5642" width="70.7265625" style="12" customWidth="1"/>
    <col min="5643" max="5645" width="14.1796875" style="12" customWidth="1"/>
    <col min="5646" max="5646" width="70.7265625" style="12" customWidth="1"/>
    <col min="5647" max="5649" width="14.1796875" style="12" customWidth="1"/>
    <col min="5650" max="5650" width="70.7265625" style="12" customWidth="1"/>
    <col min="5651" max="5653" width="14.1796875" style="12" customWidth="1"/>
    <col min="5654" max="5654" width="70.7265625" style="12" customWidth="1"/>
    <col min="5655" max="5657" width="14.1796875" style="12" customWidth="1"/>
    <col min="5658" max="5658" width="70.7265625" style="12" customWidth="1"/>
    <col min="5659" max="5661" width="14.1796875" style="12" customWidth="1"/>
    <col min="5662" max="5662" width="70.7265625" style="12" customWidth="1"/>
    <col min="5663" max="5665" width="14.1796875" style="12" customWidth="1"/>
    <col min="5666" max="5666" width="70.7265625" style="12" customWidth="1"/>
    <col min="5667" max="5669" width="14.1796875" style="12" customWidth="1"/>
    <col min="5670" max="5670" width="70.7265625" style="12" customWidth="1"/>
    <col min="5671" max="5673" width="14.1796875" style="12" customWidth="1"/>
    <col min="5674" max="5674" width="70.7265625" style="12" customWidth="1"/>
    <col min="5675" max="5677" width="14.1796875" style="12" customWidth="1"/>
    <col min="5678" max="5678" width="70.7265625" style="12" customWidth="1"/>
    <col min="5679" max="5681" width="14.1796875" style="12" customWidth="1"/>
    <col min="5682" max="5682" width="70.7265625" style="12" customWidth="1"/>
    <col min="5683" max="5685" width="14.1796875" style="12" customWidth="1"/>
    <col min="5686" max="5686" width="70.7265625" style="12" customWidth="1"/>
    <col min="5687" max="5689" width="14.1796875" style="12" customWidth="1"/>
    <col min="5690" max="5690" width="70.7265625" style="12" customWidth="1"/>
    <col min="5691" max="5693" width="14.1796875" style="12" customWidth="1"/>
    <col min="5694" max="5694" width="70.7265625" style="12" customWidth="1"/>
    <col min="5695" max="5697" width="14.1796875" style="12" customWidth="1"/>
    <col min="5698" max="5698" width="70.7265625" style="12" customWidth="1"/>
    <col min="5699" max="5701" width="14.1796875" style="12" customWidth="1"/>
    <col min="5702" max="5702" width="70.7265625" style="12" customWidth="1"/>
    <col min="5703" max="5705" width="14.1796875" style="12" customWidth="1"/>
    <col min="5706" max="5706" width="70.7265625" style="12" customWidth="1"/>
    <col min="5707" max="5709" width="14.1796875" style="12" customWidth="1"/>
    <col min="5710" max="5710" width="70.7265625" style="12" customWidth="1"/>
    <col min="5711" max="5713" width="14.1796875" style="12" customWidth="1"/>
    <col min="5714" max="5714" width="70.7265625" style="12" customWidth="1"/>
    <col min="5715" max="5717" width="14.1796875" style="12" customWidth="1"/>
    <col min="5718" max="5718" width="70.7265625" style="12" customWidth="1"/>
    <col min="5719" max="5721" width="14.1796875" style="12" customWidth="1"/>
    <col min="5722" max="5722" width="70.7265625" style="12" customWidth="1"/>
    <col min="5723" max="5725" width="14.1796875" style="12" customWidth="1"/>
    <col min="5726" max="5726" width="70.7265625" style="12" customWidth="1"/>
    <col min="5727" max="5729" width="14.1796875" style="12" customWidth="1"/>
    <col min="5730" max="5730" width="70.7265625" style="12" customWidth="1"/>
    <col min="5731" max="5733" width="14.1796875" style="12" customWidth="1"/>
    <col min="5734" max="5734" width="70.7265625" style="12" customWidth="1"/>
    <col min="5735" max="5737" width="14.1796875" style="12" customWidth="1"/>
    <col min="5738" max="5738" width="70.7265625" style="12" customWidth="1"/>
    <col min="5739" max="5741" width="14.1796875" style="12" customWidth="1"/>
    <col min="5742" max="5742" width="70.7265625" style="12" customWidth="1"/>
    <col min="5743" max="5745" width="14.1796875" style="12" customWidth="1"/>
    <col min="5746" max="5746" width="70.7265625" style="12" customWidth="1"/>
    <col min="5747" max="5749" width="14.1796875" style="12" customWidth="1"/>
    <col min="5750" max="5750" width="70.7265625" style="12" customWidth="1"/>
    <col min="5751" max="5753" width="14.1796875" style="12" customWidth="1"/>
    <col min="5754" max="5754" width="70.7265625" style="12" customWidth="1"/>
    <col min="5755" max="5757" width="14.1796875" style="12" customWidth="1"/>
    <col min="5758" max="5758" width="70.7265625" style="12" customWidth="1"/>
    <col min="5759" max="5761" width="14.1796875" style="12" customWidth="1"/>
    <col min="5762" max="5762" width="70.7265625" style="12" customWidth="1"/>
    <col min="5763" max="5765" width="14.1796875" style="12" customWidth="1"/>
    <col min="5766" max="5766" width="70.7265625" style="12" customWidth="1"/>
    <col min="5767" max="5769" width="14.1796875" style="12" customWidth="1"/>
    <col min="5770" max="5770" width="70.7265625" style="12" customWidth="1"/>
    <col min="5771" max="5773" width="14.1796875" style="12" customWidth="1"/>
    <col min="5774" max="5774" width="70.7265625" style="12" customWidth="1"/>
    <col min="5775" max="5777" width="14.1796875" style="12" customWidth="1"/>
    <col min="5778" max="5778" width="70.7265625" style="12" customWidth="1"/>
    <col min="5779" max="5781" width="14.1796875" style="12" customWidth="1"/>
    <col min="5782" max="5782" width="70.7265625" style="12" customWidth="1"/>
    <col min="5783" max="5785" width="14.1796875" style="12" customWidth="1"/>
    <col min="5786" max="5786" width="70.7265625" style="12" customWidth="1"/>
    <col min="5787" max="5789" width="14.1796875" style="12" customWidth="1"/>
    <col min="5790" max="5790" width="70.7265625" style="12" customWidth="1"/>
    <col min="5791" max="5793" width="14.1796875" style="12" customWidth="1"/>
    <col min="5794" max="5794" width="70.7265625" style="12" customWidth="1"/>
    <col min="5795" max="5797" width="14.1796875" style="12" customWidth="1"/>
    <col min="5798" max="5798" width="70.7265625" style="12" customWidth="1"/>
    <col min="5799" max="5801" width="14.1796875" style="12" customWidth="1"/>
    <col min="5802" max="5802" width="70.7265625" style="12" customWidth="1"/>
    <col min="5803" max="5805" width="14.1796875" style="12" customWidth="1"/>
    <col min="5806" max="5806" width="70.7265625" style="12" customWidth="1"/>
    <col min="5807" max="5809" width="14.1796875" style="12" customWidth="1"/>
    <col min="5810" max="5810" width="70.7265625" style="12" customWidth="1"/>
    <col min="5811" max="5813" width="14.1796875" style="12" customWidth="1"/>
    <col min="5814" max="5814" width="70.7265625" style="12" customWidth="1"/>
    <col min="5815" max="5817" width="14.1796875" style="12" customWidth="1"/>
    <col min="5818" max="5818" width="70.7265625" style="12" customWidth="1"/>
    <col min="5819" max="5821" width="14.1796875" style="12" customWidth="1"/>
    <col min="5822" max="5822" width="70.7265625" style="12" customWidth="1"/>
    <col min="5823" max="5825" width="14.1796875" style="12" customWidth="1"/>
    <col min="5826" max="5826" width="70.7265625" style="12" customWidth="1"/>
    <col min="5827" max="5829" width="14.1796875" style="12" customWidth="1"/>
    <col min="5830" max="5830" width="70.7265625" style="12" customWidth="1"/>
    <col min="5831" max="5833" width="14.1796875" style="12" customWidth="1"/>
    <col min="5834" max="5834" width="70.7265625" style="12" customWidth="1"/>
    <col min="5835" max="5837" width="14.1796875" style="12" customWidth="1"/>
    <col min="5838" max="5838" width="70.7265625" style="12" customWidth="1"/>
    <col min="5839" max="5841" width="14.1796875" style="12" customWidth="1"/>
    <col min="5842" max="5842" width="70.7265625" style="12" customWidth="1"/>
    <col min="5843" max="5845" width="14.1796875" style="12" customWidth="1"/>
    <col min="5846" max="5846" width="70.7265625" style="12" customWidth="1"/>
    <col min="5847" max="5849" width="14.1796875" style="12" customWidth="1"/>
    <col min="5850" max="5850" width="70.7265625" style="12" customWidth="1"/>
    <col min="5851" max="5853" width="14.1796875" style="12" customWidth="1"/>
    <col min="5854" max="5854" width="70.7265625" style="12" customWidth="1"/>
    <col min="5855" max="5857" width="14.1796875" style="12" customWidth="1"/>
    <col min="5858" max="5858" width="70.7265625" style="12" customWidth="1"/>
    <col min="5859" max="5861" width="14.1796875" style="12" customWidth="1"/>
    <col min="5862" max="5862" width="70.7265625" style="12" customWidth="1"/>
    <col min="5863" max="5865" width="14.1796875" style="12" customWidth="1"/>
    <col min="5866" max="5866" width="70.7265625" style="12" customWidth="1"/>
    <col min="5867" max="5869" width="14.1796875" style="12" customWidth="1"/>
    <col min="5870" max="5870" width="70.7265625" style="12" customWidth="1"/>
    <col min="5871" max="5873" width="14.1796875" style="12" customWidth="1"/>
    <col min="5874" max="5874" width="70.7265625" style="12" customWidth="1"/>
    <col min="5875" max="5877" width="14.1796875" style="12" customWidth="1"/>
    <col min="5878" max="5878" width="70.7265625" style="12" customWidth="1"/>
    <col min="5879" max="5881" width="14.1796875" style="12" customWidth="1"/>
    <col min="5882" max="5882" width="70.7265625" style="12" customWidth="1"/>
    <col min="5883" max="5885" width="14.1796875" style="12" customWidth="1"/>
    <col min="5886" max="5886" width="70.7265625" style="12" customWidth="1"/>
    <col min="5887" max="5889" width="14.1796875" style="12" customWidth="1"/>
    <col min="5890" max="5890" width="70.7265625" style="12" customWidth="1"/>
    <col min="5891" max="5893" width="14.1796875" style="12" customWidth="1"/>
    <col min="5894" max="5894" width="70.7265625" style="12" customWidth="1"/>
    <col min="5895" max="5897" width="14.1796875" style="12" customWidth="1"/>
    <col min="5898" max="5898" width="70.7265625" style="12" customWidth="1"/>
    <col min="5899" max="5901" width="14.1796875" style="12" customWidth="1"/>
    <col min="5902" max="5902" width="70.7265625" style="12" customWidth="1"/>
    <col min="5903" max="5905" width="14.1796875" style="12" customWidth="1"/>
    <col min="5906" max="5906" width="70.7265625" style="12" customWidth="1"/>
    <col min="5907" max="5909" width="14.1796875" style="12" customWidth="1"/>
    <col min="5910" max="5910" width="70.7265625" style="12" customWidth="1"/>
    <col min="5911" max="5913" width="14.1796875" style="12" customWidth="1"/>
    <col min="5914" max="5914" width="70.7265625" style="12" customWidth="1"/>
    <col min="5915" max="5917" width="14.1796875" style="12" customWidth="1"/>
    <col min="5918" max="5918" width="70.7265625" style="12" customWidth="1"/>
    <col min="5919" max="5921" width="14.1796875" style="12" customWidth="1"/>
    <col min="5922" max="5922" width="70.7265625" style="12" customWidth="1"/>
    <col min="5923" max="5925" width="14.1796875" style="12" customWidth="1"/>
    <col min="5926" max="5926" width="70.7265625" style="12" customWidth="1"/>
    <col min="5927" max="5929" width="14.1796875" style="12" customWidth="1"/>
    <col min="5930" max="5930" width="70.7265625" style="12" customWidth="1"/>
    <col min="5931" max="5933" width="14.1796875" style="12" customWidth="1"/>
    <col min="5934" max="5934" width="70.7265625" style="12" customWidth="1"/>
    <col min="5935" max="5937" width="14.1796875" style="12" customWidth="1"/>
    <col min="5938" max="5938" width="70.7265625" style="12" customWidth="1"/>
    <col min="5939" max="5941" width="14.1796875" style="12" customWidth="1"/>
    <col min="5942" max="5942" width="70.7265625" style="12" customWidth="1"/>
    <col min="5943" max="5945" width="14.1796875" style="12" customWidth="1"/>
    <col min="5946" max="5946" width="70.7265625" style="12" customWidth="1"/>
    <col min="5947" max="5949" width="14.1796875" style="12" customWidth="1"/>
    <col min="5950" max="5950" width="70.7265625" style="12" customWidth="1"/>
    <col min="5951" max="5953" width="14.1796875" style="12" customWidth="1"/>
    <col min="5954" max="5954" width="70.7265625" style="12" customWidth="1"/>
    <col min="5955" max="5957" width="14.1796875" style="12" customWidth="1"/>
    <col min="5958" max="5958" width="70.7265625" style="12" customWidth="1"/>
    <col min="5959" max="5961" width="14.1796875" style="12" customWidth="1"/>
    <col min="5962" max="5962" width="70.7265625" style="12" customWidth="1"/>
    <col min="5963" max="5965" width="14.1796875" style="12" customWidth="1"/>
    <col min="5966" max="5966" width="70.7265625" style="12" customWidth="1"/>
    <col min="5967" max="5969" width="14.1796875" style="12" customWidth="1"/>
    <col min="5970" max="5970" width="70.7265625" style="12" customWidth="1"/>
    <col min="5971" max="5973" width="14.1796875" style="12" customWidth="1"/>
    <col min="5974" max="5974" width="70.7265625" style="12" customWidth="1"/>
    <col min="5975" max="5977" width="14.1796875" style="12" customWidth="1"/>
    <col min="5978" max="5978" width="70.7265625" style="12" customWidth="1"/>
    <col min="5979" max="5981" width="14.1796875" style="12" customWidth="1"/>
    <col min="5982" max="5982" width="70.7265625" style="12" customWidth="1"/>
    <col min="5983" max="5985" width="14.1796875" style="12" customWidth="1"/>
    <col min="5986" max="5986" width="70.7265625" style="12" customWidth="1"/>
    <col min="5987" max="5989" width="14.1796875" style="12" customWidth="1"/>
    <col min="5990" max="5990" width="70.7265625" style="12" customWidth="1"/>
    <col min="5991" max="5993" width="14.1796875" style="12" customWidth="1"/>
    <col min="5994" max="5994" width="70.7265625" style="12" customWidth="1"/>
    <col min="5995" max="5997" width="14.1796875" style="12" customWidth="1"/>
    <col min="5998" max="5998" width="70.7265625" style="12" customWidth="1"/>
    <col min="5999" max="6001" width="14.1796875" style="12" customWidth="1"/>
    <col min="6002" max="6002" width="70.7265625" style="12" customWidth="1"/>
    <col min="6003" max="6005" width="14.1796875" style="12" customWidth="1"/>
    <col min="6006" max="6006" width="70.7265625" style="12" customWidth="1"/>
    <col min="6007" max="6009" width="14.1796875" style="12" customWidth="1"/>
    <col min="6010" max="6010" width="70.7265625" style="12" customWidth="1"/>
    <col min="6011" max="6013" width="14.1796875" style="12" customWidth="1"/>
    <col min="6014" max="6014" width="70.7265625" style="12" customWidth="1"/>
    <col min="6015" max="6017" width="14.1796875" style="12" customWidth="1"/>
    <col min="6018" max="6018" width="70.7265625" style="12" customWidth="1"/>
    <col min="6019" max="6021" width="14.1796875" style="12" customWidth="1"/>
    <col min="6022" max="6022" width="70.7265625" style="12" customWidth="1"/>
    <col min="6023" max="6025" width="14.1796875" style="12" customWidth="1"/>
    <col min="6026" max="6026" width="70.7265625" style="12" customWidth="1"/>
    <col min="6027" max="6029" width="14.1796875" style="12" customWidth="1"/>
    <col min="6030" max="6030" width="70.7265625" style="12" customWidth="1"/>
    <col min="6031" max="6033" width="14.1796875" style="12" customWidth="1"/>
    <col min="6034" max="6034" width="70.7265625" style="12" customWidth="1"/>
    <col min="6035" max="6037" width="14.1796875" style="12" customWidth="1"/>
    <col min="6038" max="6038" width="70.7265625" style="12" customWidth="1"/>
    <col min="6039" max="6041" width="14.1796875" style="12" customWidth="1"/>
    <col min="6042" max="6042" width="70.7265625" style="12" customWidth="1"/>
    <col min="6043" max="6045" width="14.1796875" style="12" customWidth="1"/>
    <col min="6046" max="6046" width="70.7265625" style="12" customWidth="1"/>
    <col min="6047" max="6049" width="14.1796875" style="12" customWidth="1"/>
    <col min="6050" max="6050" width="70.7265625" style="12" customWidth="1"/>
    <col min="6051" max="6053" width="14.1796875" style="12" customWidth="1"/>
    <col min="6054" max="6054" width="70.7265625" style="12" customWidth="1"/>
    <col min="6055" max="6057" width="14.1796875" style="12" customWidth="1"/>
    <col min="6058" max="6058" width="70.7265625" style="12" customWidth="1"/>
    <col min="6059" max="6061" width="14.1796875" style="12" customWidth="1"/>
    <col min="6062" max="6062" width="70.7265625" style="12" customWidth="1"/>
    <col min="6063" max="6065" width="14.1796875" style="12" customWidth="1"/>
    <col min="6066" max="6066" width="70.7265625" style="12" customWidth="1"/>
    <col min="6067" max="6069" width="14.1796875" style="12" customWidth="1"/>
    <col min="6070" max="6070" width="70.7265625" style="12" customWidth="1"/>
    <col min="6071" max="6073" width="14.1796875" style="12" customWidth="1"/>
    <col min="6074" max="6074" width="70.7265625" style="12" customWidth="1"/>
    <col min="6075" max="6077" width="14.1796875" style="12" customWidth="1"/>
    <col min="6078" max="6078" width="70.7265625" style="12" customWidth="1"/>
    <col min="6079" max="6081" width="14.1796875" style="12" customWidth="1"/>
    <col min="6082" max="6082" width="70.7265625" style="12" customWidth="1"/>
    <col min="6083" max="6085" width="14.1796875" style="12" customWidth="1"/>
    <col min="6086" max="6086" width="70.7265625" style="12" customWidth="1"/>
    <col min="6087" max="6089" width="14.1796875" style="12" customWidth="1"/>
    <col min="6090" max="6090" width="70.7265625" style="12" customWidth="1"/>
    <col min="6091" max="6093" width="14.1796875" style="12" customWidth="1"/>
    <col min="6094" max="6094" width="70.7265625" style="12" customWidth="1"/>
    <col min="6095" max="6097" width="14.1796875" style="12" customWidth="1"/>
    <col min="6098" max="6098" width="70.7265625" style="12" customWidth="1"/>
    <col min="6099" max="6101" width="14.1796875" style="12" customWidth="1"/>
    <col min="6102" max="6102" width="70.7265625" style="12" customWidth="1"/>
    <col min="6103" max="6105" width="14.1796875" style="12" customWidth="1"/>
    <col min="6106" max="6106" width="70.7265625" style="12" customWidth="1"/>
    <col min="6107" max="6109" width="14.1796875" style="12" customWidth="1"/>
    <col min="6110" max="6110" width="70.7265625" style="12" customWidth="1"/>
    <col min="6111" max="6113" width="14.1796875" style="12" customWidth="1"/>
    <col min="6114" max="6114" width="70.7265625" style="12" customWidth="1"/>
    <col min="6115" max="6117" width="14.1796875" style="12" customWidth="1"/>
    <col min="6118" max="6118" width="70.7265625" style="12" customWidth="1"/>
    <col min="6119" max="6121" width="14.1796875" style="12" customWidth="1"/>
    <col min="6122" max="6122" width="70.7265625" style="12" customWidth="1"/>
    <col min="6123" max="6125" width="14.1796875" style="12" customWidth="1"/>
    <col min="6126" max="6126" width="70.7265625" style="12" customWidth="1"/>
    <col min="6127" max="6129" width="14.1796875" style="12" customWidth="1"/>
    <col min="6130" max="6130" width="70.7265625" style="12" customWidth="1"/>
    <col min="6131" max="6133" width="14.1796875" style="12" customWidth="1"/>
    <col min="6134" max="6134" width="70.7265625" style="12" customWidth="1"/>
    <col min="6135" max="6137" width="14.1796875" style="12" customWidth="1"/>
    <col min="6138" max="6138" width="70.7265625" style="12" customWidth="1"/>
    <col min="6139" max="6141" width="14.1796875" style="12" customWidth="1"/>
    <col min="6142" max="6142" width="70.7265625" style="12" customWidth="1"/>
    <col min="6143" max="6145" width="14.1796875" style="12" customWidth="1"/>
    <col min="6146" max="6146" width="70.7265625" style="12" customWidth="1"/>
    <col min="6147" max="6149" width="14.1796875" style="12" customWidth="1"/>
    <col min="6150" max="6150" width="70.7265625" style="12" customWidth="1"/>
    <col min="6151" max="6153" width="14.1796875" style="12" customWidth="1"/>
    <col min="6154" max="6154" width="70.7265625" style="12" customWidth="1"/>
    <col min="6155" max="6157" width="14.1796875" style="12" customWidth="1"/>
    <col min="6158" max="6158" width="70.7265625" style="12" customWidth="1"/>
    <col min="6159" max="6161" width="14.1796875" style="12" customWidth="1"/>
    <col min="6162" max="6162" width="70.7265625" style="12" customWidth="1"/>
    <col min="6163" max="6165" width="14.1796875" style="12" customWidth="1"/>
    <col min="6166" max="6166" width="70.7265625" style="12" customWidth="1"/>
    <col min="6167" max="6169" width="14.1796875" style="12" customWidth="1"/>
    <col min="6170" max="6170" width="70.7265625" style="12" customWidth="1"/>
    <col min="6171" max="6173" width="14.1796875" style="12" customWidth="1"/>
    <col min="6174" max="6174" width="70.7265625" style="12" customWidth="1"/>
    <col min="6175" max="6177" width="14.1796875" style="12" customWidth="1"/>
    <col min="6178" max="6178" width="70.7265625" style="12" customWidth="1"/>
    <col min="6179" max="6181" width="14.1796875" style="12" customWidth="1"/>
    <col min="6182" max="6182" width="70.7265625" style="12" customWidth="1"/>
    <col min="6183" max="6185" width="14.1796875" style="12" customWidth="1"/>
    <col min="6186" max="6186" width="70.7265625" style="12" customWidth="1"/>
    <col min="6187" max="6189" width="14.1796875" style="12" customWidth="1"/>
    <col min="6190" max="6190" width="70.7265625" style="12" customWidth="1"/>
    <col min="6191" max="6193" width="14.1796875" style="12" customWidth="1"/>
    <col min="6194" max="6194" width="70.7265625" style="12" customWidth="1"/>
    <col min="6195" max="6197" width="14.1796875" style="12" customWidth="1"/>
    <col min="6198" max="6198" width="70.7265625" style="12" customWidth="1"/>
    <col min="6199" max="6201" width="14.1796875" style="12" customWidth="1"/>
    <col min="6202" max="6202" width="70.7265625" style="12" customWidth="1"/>
    <col min="6203" max="6205" width="14.1796875" style="12" customWidth="1"/>
    <col min="6206" max="6206" width="70.7265625" style="12" customWidth="1"/>
    <col min="6207" max="6209" width="14.1796875" style="12" customWidth="1"/>
    <col min="6210" max="6210" width="70.7265625" style="12" customWidth="1"/>
    <col min="6211" max="6213" width="14.1796875" style="12" customWidth="1"/>
    <col min="6214" max="6214" width="70.7265625" style="12" customWidth="1"/>
    <col min="6215" max="6217" width="14.1796875" style="12" customWidth="1"/>
    <col min="6218" max="6218" width="70.7265625" style="12" customWidth="1"/>
    <col min="6219" max="6221" width="14.1796875" style="12" customWidth="1"/>
    <col min="6222" max="6222" width="70.7265625" style="12" customWidth="1"/>
    <col min="6223" max="6225" width="14.1796875" style="12" customWidth="1"/>
    <col min="6226" max="6226" width="70.7265625" style="12" customWidth="1"/>
    <col min="6227" max="6229" width="14.1796875" style="12" customWidth="1"/>
    <col min="6230" max="6230" width="70.7265625" style="12" customWidth="1"/>
    <col min="6231" max="6233" width="14.1796875" style="12" customWidth="1"/>
    <col min="6234" max="6234" width="70.7265625" style="12" customWidth="1"/>
    <col min="6235" max="6237" width="14.1796875" style="12" customWidth="1"/>
    <col min="6238" max="6238" width="70.7265625" style="12" customWidth="1"/>
    <col min="6239" max="6241" width="14.1796875" style="12" customWidth="1"/>
    <col min="6242" max="6242" width="70.7265625" style="12" customWidth="1"/>
    <col min="6243" max="6245" width="14.1796875" style="12" customWidth="1"/>
    <col min="6246" max="6246" width="70.7265625" style="12" customWidth="1"/>
    <col min="6247" max="6249" width="14.1796875" style="12" customWidth="1"/>
    <col min="6250" max="6250" width="70.7265625" style="12" customWidth="1"/>
    <col min="6251" max="6253" width="14.1796875" style="12" customWidth="1"/>
    <col min="6254" max="6254" width="70.7265625" style="12" customWidth="1"/>
    <col min="6255" max="6257" width="14.1796875" style="12" customWidth="1"/>
    <col min="6258" max="6258" width="70.7265625" style="12" customWidth="1"/>
    <col min="6259" max="6261" width="14.1796875" style="12" customWidth="1"/>
    <col min="6262" max="6262" width="70.7265625" style="12" customWidth="1"/>
    <col min="6263" max="6265" width="14.1796875" style="12" customWidth="1"/>
    <col min="6266" max="6266" width="70.7265625" style="12" customWidth="1"/>
    <col min="6267" max="6269" width="14.1796875" style="12" customWidth="1"/>
    <col min="6270" max="6270" width="70.7265625" style="12" customWidth="1"/>
    <col min="6271" max="6273" width="14.1796875" style="12" customWidth="1"/>
    <col min="6274" max="6274" width="70.7265625" style="12" customWidth="1"/>
    <col min="6275" max="6277" width="14.1796875" style="12" customWidth="1"/>
    <col min="6278" max="6278" width="70.7265625" style="12" customWidth="1"/>
    <col min="6279" max="6281" width="14.1796875" style="12" customWidth="1"/>
    <col min="6282" max="6282" width="70.7265625" style="12" customWidth="1"/>
    <col min="6283" max="6285" width="14.1796875" style="12" customWidth="1"/>
    <col min="6286" max="6286" width="70.7265625" style="12" customWidth="1"/>
    <col min="6287" max="6289" width="14.1796875" style="12" customWidth="1"/>
    <col min="6290" max="6290" width="70.7265625" style="12" customWidth="1"/>
    <col min="6291" max="6293" width="14.1796875" style="12" customWidth="1"/>
    <col min="6294" max="6294" width="70.7265625" style="12" customWidth="1"/>
    <col min="6295" max="6297" width="14.1796875" style="12" customWidth="1"/>
    <col min="6298" max="6298" width="70.7265625" style="12" customWidth="1"/>
    <col min="6299" max="6301" width="14.1796875" style="12" customWidth="1"/>
    <col min="6302" max="6302" width="70.7265625" style="12" customWidth="1"/>
    <col min="6303" max="6305" width="14.1796875" style="12" customWidth="1"/>
    <col min="6306" max="6306" width="70.7265625" style="12" customWidth="1"/>
    <col min="6307" max="6309" width="14.1796875" style="12" customWidth="1"/>
    <col min="6310" max="6310" width="70.7265625" style="12" customWidth="1"/>
    <col min="6311" max="6313" width="14.1796875" style="12" customWidth="1"/>
    <col min="6314" max="6314" width="70.7265625" style="12" customWidth="1"/>
    <col min="6315" max="6317" width="14.1796875" style="12" customWidth="1"/>
    <col min="6318" max="6318" width="70.7265625" style="12" customWidth="1"/>
    <col min="6319" max="6321" width="14.1796875" style="12" customWidth="1"/>
    <col min="6322" max="6322" width="70.7265625" style="12" customWidth="1"/>
    <col min="6323" max="6325" width="14.1796875" style="12" customWidth="1"/>
    <col min="6326" max="6326" width="70.7265625" style="12" customWidth="1"/>
    <col min="6327" max="6329" width="14.1796875" style="12" customWidth="1"/>
    <col min="6330" max="6330" width="70.7265625" style="12" customWidth="1"/>
    <col min="6331" max="6333" width="14.1796875" style="12" customWidth="1"/>
    <col min="6334" max="6334" width="70.7265625" style="12" customWidth="1"/>
    <col min="6335" max="6337" width="14.1796875" style="12" customWidth="1"/>
    <col min="6338" max="6338" width="70.7265625" style="12" customWidth="1"/>
    <col min="6339" max="6341" width="14.1796875" style="12" customWidth="1"/>
    <col min="6342" max="6342" width="70.7265625" style="12" customWidth="1"/>
    <col min="6343" max="6345" width="14.1796875" style="12" customWidth="1"/>
    <col min="6346" max="6346" width="70.7265625" style="12" customWidth="1"/>
    <col min="6347" max="6349" width="14.1796875" style="12" customWidth="1"/>
    <col min="6350" max="6350" width="70.7265625" style="12" customWidth="1"/>
    <col min="6351" max="6353" width="14.1796875" style="12" customWidth="1"/>
    <col min="6354" max="6354" width="70.7265625" style="12" customWidth="1"/>
    <col min="6355" max="6357" width="14.1796875" style="12" customWidth="1"/>
    <col min="6358" max="6358" width="70.7265625" style="12" customWidth="1"/>
    <col min="6359" max="6361" width="14.1796875" style="12" customWidth="1"/>
    <col min="6362" max="6362" width="70.7265625" style="12" customWidth="1"/>
    <col min="6363" max="6365" width="14.1796875" style="12" customWidth="1"/>
    <col min="6366" max="6366" width="70.7265625" style="12" customWidth="1"/>
    <col min="6367" max="6369" width="14.1796875" style="12" customWidth="1"/>
    <col min="6370" max="6370" width="70.7265625" style="12" customWidth="1"/>
    <col min="6371" max="6373" width="14.1796875" style="12" customWidth="1"/>
    <col min="6374" max="6374" width="70.7265625" style="12" customWidth="1"/>
    <col min="6375" max="6377" width="14.1796875" style="12" customWidth="1"/>
    <col min="6378" max="6378" width="70.7265625" style="12" customWidth="1"/>
    <col min="6379" max="6381" width="14.1796875" style="12" customWidth="1"/>
    <col min="6382" max="6382" width="70.7265625" style="12" customWidth="1"/>
    <col min="6383" max="6385" width="14.1796875" style="12" customWidth="1"/>
    <col min="6386" max="6386" width="70.7265625" style="12" customWidth="1"/>
    <col min="6387" max="6389" width="14.1796875" style="12" customWidth="1"/>
    <col min="6390" max="6390" width="70.7265625" style="12" customWidth="1"/>
    <col min="6391" max="6393" width="14.1796875" style="12" customWidth="1"/>
    <col min="6394" max="6394" width="70.7265625" style="12" customWidth="1"/>
    <col min="6395" max="6397" width="14.1796875" style="12" customWidth="1"/>
    <col min="6398" max="6398" width="70.7265625" style="12" customWidth="1"/>
    <col min="6399" max="6401" width="14.1796875" style="12" customWidth="1"/>
    <col min="6402" max="6402" width="70.7265625" style="12" customWidth="1"/>
    <col min="6403" max="6405" width="14.1796875" style="12" customWidth="1"/>
    <col min="6406" max="6406" width="70.7265625" style="12" customWidth="1"/>
    <col min="6407" max="6409" width="14.1796875" style="12" customWidth="1"/>
    <col min="6410" max="6410" width="70.7265625" style="12" customWidth="1"/>
    <col min="6411" max="6413" width="14.1796875" style="12" customWidth="1"/>
    <col min="6414" max="6414" width="70.7265625" style="12" customWidth="1"/>
    <col min="6415" max="6417" width="14.1796875" style="12" customWidth="1"/>
    <col min="6418" max="6418" width="70.7265625" style="12" customWidth="1"/>
    <col min="6419" max="6421" width="14.1796875" style="12" customWidth="1"/>
    <col min="6422" max="6422" width="70.7265625" style="12" customWidth="1"/>
    <col min="6423" max="6425" width="14.1796875" style="12" customWidth="1"/>
    <col min="6426" max="6426" width="70.7265625" style="12" customWidth="1"/>
    <col min="6427" max="6429" width="14.1796875" style="12" customWidth="1"/>
    <col min="6430" max="6430" width="70.7265625" style="12" customWidth="1"/>
    <col min="6431" max="6433" width="14.1796875" style="12" customWidth="1"/>
    <col min="6434" max="6434" width="70.7265625" style="12" customWidth="1"/>
    <col min="6435" max="6437" width="14.1796875" style="12" customWidth="1"/>
    <col min="6438" max="6438" width="70.7265625" style="12" customWidth="1"/>
    <col min="6439" max="6441" width="14.1796875" style="12" customWidth="1"/>
    <col min="6442" max="6442" width="70.7265625" style="12" customWidth="1"/>
    <col min="6443" max="6445" width="14.1796875" style="12" customWidth="1"/>
    <col min="6446" max="6446" width="70.7265625" style="12" customWidth="1"/>
    <col min="6447" max="6449" width="14.1796875" style="12" customWidth="1"/>
    <col min="6450" max="6450" width="70.7265625" style="12" customWidth="1"/>
    <col min="6451" max="6453" width="14.1796875" style="12" customWidth="1"/>
    <col min="6454" max="6454" width="70.7265625" style="12" customWidth="1"/>
    <col min="6455" max="6457" width="14.1796875" style="12" customWidth="1"/>
    <col min="6458" max="6458" width="70.7265625" style="12" customWidth="1"/>
    <col min="6459" max="6461" width="14.1796875" style="12" customWidth="1"/>
    <col min="6462" max="6462" width="70.7265625" style="12" customWidth="1"/>
    <col min="6463" max="6465" width="14.1796875" style="12" customWidth="1"/>
    <col min="6466" max="6466" width="70.7265625" style="12" customWidth="1"/>
    <col min="6467" max="6469" width="14.1796875" style="12" customWidth="1"/>
    <col min="6470" max="6470" width="70.7265625" style="12" customWidth="1"/>
    <col min="6471" max="6473" width="14.1796875" style="12" customWidth="1"/>
    <col min="6474" max="6474" width="70.7265625" style="12" customWidth="1"/>
    <col min="6475" max="6477" width="14.1796875" style="12" customWidth="1"/>
    <col min="6478" max="6478" width="70.7265625" style="12" customWidth="1"/>
    <col min="6479" max="6481" width="14.1796875" style="12" customWidth="1"/>
    <col min="6482" max="6482" width="70.7265625" style="12" customWidth="1"/>
    <col min="6483" max="6485" width="14.1796875" style="12" customWidth="1"/>
    <col min="6486" max="6486" width="70.7265625" style="12" customWidth="1"/>
    <col min="6487" max="6489" width="14.1796875" style="12" customWidth="1"/>
    <col min="6490" max="6490" width="70.7265625" style="12" customWidth="1"/>
    <col min="6491" max="6493" width="14.1796875" style="12" customWidth="1"/>
    <col min="6494" max="6494" width="70.7265625" style="12" customWidth="1"/>
    <col min="6495" max="6497" width="14.1796875" style="12" customWidth="1"/>
    <col min="6498" max="6498" width="70.7265625" style="12" customWidth="1"/>
    <col min="6499" max="6501" width="14.1796875" style="12" customWidth="1"/>
    <col min="6502" max="6502" width="70.7265625" style="12" customWidth="1"/>
    <col min="6503" max="6505" width="14.1796875" style="12" customWidth="1"/>
    <col min="6506" max="6506" width="70.7265625" style="12" customWidth="1"/>
    <col min="6507" max="6509" width="14.1796875" style="12" customWidth="1"/>
    <col min="6510" max="6510" width="70.7265625" style="12" customWidth="1"/>
    <col min="6511" max="6513" width="14.1796875" style="12" customWidth="1"/>
    <col min="6514" max="6514" width="70.7265625" style="12" customWidth="1"/>
    <col min="6515" max="6517" width="14.1796875" style="12" customWidth="1"/>
    <col min="6518" max="6518" width="70.7265625" style="12" customWidth="1"/>
    <col min="6519" max="6521" width="14.1796875" style="12" customWidth="1"/>
    <col min="6522" max="6522" width="70.7265625" style="12" customWidth="1"/>
    <col min="6523" max="6525" width="14.1796875" style="12" customWidth="1"/>
    <col min="6526" max="6526" width="70.7265625" style="12" customWidth="1"/>
    <col min="6527" max="6529" width="14.1796875" style="12" customWidth="1"/>
    <col min="6530" max="6530" width="70.7265625" style="12" customWidth="1"/>
    <col min="6531" max="6533" width="14.1796875" style="12" customWidth="1"/>
    <col min="6534" max="6534" width="70.7265625" style="12" customWidth="1"/>
    <col min="6535" max="6537" width="14.1796875" style="12" customWidth="1"/>
    <col min="6538" max="6538" width="70.7265625" style="12" customWidth="1"/>
    <col min="6539" max="6541" width="14.1796875" style="12" customWidth="1"/>
    <col min="6542" max="6542" width="70.7265625" style="12" customWidth="1"/>
    <col min="6543" max="6545" width="14.1796875" style="12" customWidth="1"/>
    <col min="6546" max="6546" width="70.7265625" style="12" customWidth="1"/>
    <col min="6547" max="6549" width="14.1796875" style="12" customWidth="1"/>
    <col min="6550" max="6550" width="70.7265625" style="12" customWidth="1"/>
    <col min="6551" max="6553" width="14.1796875" style="12" customWidth="1"/>
    <col min="6554" max="6554" width="70.7265625" style="12" customWidth="1"/>
    <col min="6555" max="6557" width="14.1796875" style="12" customWidth="1"/>
    <col min="6558" max="6558" width="70.7265625" style="12" customWidth="1"/>
    <col min="6559" max="6561" width="14.1796875" style="12" customWidth="1"/>
    <col min="6562" max="6562" width="70.7265625" style="12" customWidth="1"/>
    <col min="6563" max="6565" width="14.1796875" style="12" customWidth="1"/>
    <col min="6566" max="6566" width="70.7265625" style="12" customWidth="1"/>
    <col min="6567" max="6569" width="14.1796875" style="12" customWidth="1"/>
    <col min="6570" max="6570" width="70.7265625" style="12" customWidth="1"/>
    <col min="6571" max="6573" width="14.1796875" style="12" customWidth="1"/>
    <col min="6574" max="6574" width="70.7265625" style="12" customWidth="1"/>
    <col min="6575" max="6577" width="14.1796875" style="12" customWidth="1"/>
    <col min="6578" max="6578" width="70.7265625" style="12" customWidth="1"/>
    <col min="6579" max="6581" width="14.1796875" style="12" customWidth="1"/>
    <col min="6582" max="6582" width="70.7265625" style="12" customWidth="1"/>
    <col min="6583" max="6585" width="14.1796875" style="12" customWidth="1"/>
    <col min="6586" max="6586" width="70.7265625" style="12" customWidth="1"/>
    <col min="6587" max="6589" width="14.1796875" style="12" customWidth="1"/>
    <col min="6590" max="6590" width="70.7265625" style="12" customWidth="1"/>
    <col min="6591" max="6593" width="14.1796875" style="12" customWidth="1"/>
    <col min="6594" max="6594" width="70.7265625" style="12" customWidth="1"/>
    <col min="6595" max="6597" width="14.1796875" style="12" customWidth="1"/>
    <col min="6598" max="6598" width="70.7265625" style="12" customWidth="1"/>
    <col min="6599" max="6601" width="14.1796875" style="12" customWidth="1"/>
    <col min="6602" max="6602" width="70.7265625" style="12" customWidth="1"/>
    <col min="6603" max="6605" width="14.1796875" style="12" customWidth="1"/>
    <col min="6606" max="6606" width="70.7265625" style="12" customWidth="1"/>
    <col min="6607" max="6609" width="14.1796875" style="12" customWidth="1"/>
    <col min="6610" max="6610" width="70.7265625" style="12" customWidth="1"/>
    <col min="6611" max="6613" width="14.1796875" style="12" customWidth="1"/>
    <col min="6614" max="6614" width="70.7265625" style="12" customWidth="1"/>
    <col min="6615" max="6617" width="14.1796875" style="12" customWidth="1"/>
    <col min="6618" max="6618" width="70.7265625" style="12" customWidth="1"/>
    <col min="6619" max="6621" width="14.1796875" style="12" customWidth="1"/>
    <col min="6622" max="6622" width="70.7265625" style="12" customWidth="1"/>
    <col min="6623" max="6625" width="14.1796875" style="12" customWidth="1"/>
    <col min="6626" max="6626" width="70.7265625" style="12" customWidth="1"/>
    <col min="6627" max="6629" width="14.1796875" style="12" customWidth="1"/>
    <col min="6630" max="6630" width="70.7265625" style="12" customWidth="1"/>
    <col min="6631" max="6633" width="14.1796875" style="12" customWidth="1"/>
    <col min="6634" max="6634" width="70.7265625" style="12" customWidth="1"/>
    <col min="6635" max="6637" width="14.1796875" style="12" customWidth="1"/>
    <col min="6638" max="6638" width="70.7265625" style="12" customWidth="1"/>
    <col min="6639" max="6641" width="14.1796875" style="12" customWidth="1"/>
    <col min="6642" max="6642" width="70.7265625" style="12" customWidth="1"/>
    <col min="6643" max="6645" width="14.1796875" style="12" customWidth="1"/>
    <col min="6646" max="6646" width="70.7265625" style="12" customWidth="1"/>
    <col min="6647" max="6649" width="14.1796875" style="12" customWidth="1"/>
    <col min="6650" max="6650" width="70.7265625" style="12" customWidth="1"/>
    <col min="6651" max="6653" width="14.1796875" style="12" customWidth="1"/>
    <col min="6654" max="6654" width="70.7265625" style="12" customWidth="1"/>
    <col min="6655" max="6657" width="14.1796875" style="12" customWidth="1"/>
    <col min="6658" max="6658" width="70.7265625" style="12" customWidth="1"/>
    <col min="6659" max="6661" width="14.1796875" style="12" customWidth="1"/>
    <col min="6662" max="6662" width="70.7265625" style="12" customWidth="1"/>
    <col min="6663" max="6665" width="14.1796875" style="12" customWidth="1"/>
    <col min="6666" max="6666" width="70.7265625" style="12" customWidth="1"/>
    <col min="6667" max="6669" width="14.1796875" style="12" customWidth="1"/>
    <col min="6670" max="6670" width="70.7265625" style="12" customWidth="1"/>
    <col min="6671" max="6673" width="14.1796875" style="12" customWidth="1"/>
    <col min="6674" max="6674" width="70.7265625" style="12" customWidth="1"/>
    <col min="6675" max="6677" width="14.1796875" style="12" customWidth="1"/>
    <col min="6678" max="6678" width="70.7265625" style="12" customWidth="1"/>
    <col min="6679" max="6681" width="14.1796875" style="12" customWidth="1"/>
    <col min="6682" max="6682" width="70.7265625" style="12" customWidth="1"/>
    <col min="6683" max="6685" width="14.1796875" style="12" customWidth="1"/>
    <col min="6686" max="6686" width="70.7265625" style="12" customWidth="1"/>
    <col min="6687" max="6689" width="14.1796875" style="12" customWidth="1"/>
    <col min="6690" max="6690" width="70.7265625" style="12" customWidth="1"/>
    <col min="6691" max="6693" width="14.1796875" style="12" customWidth="1"/>
    <col min="6694" max="6694" width="70.7265625" style="12" customWidth="1"/>
    <col min="6695" max="6697" width="14.1796875" style="12" customWidth="1"/>
    <col min="6698" max="6698" width="70.7265625" style="12" customWidth="1"/>
    <col min="6699" max="6701" width="14.1796875" style="12" customWidth="1"/>
    <col min="6702" max="6702" width="70.7265625" style="12" customWidth="1"/>
    <col min="6703" max="6705" width="14.1796875" style="12" customWidth="1"/>
    <col min="6706" max="6706" width="70.7265625" style="12" customWidth="1"/>
    <col min="6707" max="6709" width="14.1796875" style="12" customWidth="1"/>
    <col min="6710" max="6710" width="70.7265625" style="12" customWidth="1"/>
    <col min="6711" max="6713" width="14.1796875" style="12" customWidth="1"/>
    <col min="6714" max="6714" width="70.7265625" style="12" customWidth="1"/>
    <col min="6715" max="6717" width="14.1796875" style="12" customWidth="1"/>
    <col min="6718" max="6718" width="70.7265625" style="12" customWidth="1"/>
    <col min="6719" max="6721" width="14.1796875" style="12" customWidth="1"/>
    <col min="6722" max="6722" width="70.7265625" style="12" customWidth="1"/>
    <col min="6723" max="6725" width="14.1796875" style="12" customWidth="1"/>
    <col min="6726" max="6726" width="70.7265625" style="12" customWidth="1"/>
    <col min="6727" max="6729" width="14.1796875" style="12" customWidth="1"/>
    <col min="6730" max="6730" width="70.7265625" style="12" customWidth="1"/>
    <col min="6731" max="6733" width="14.1796875" style="12" customWidth="1"/>
    <col min="6734" max="6734" width="70.7265625" style="12" customWidth="1"/>
    <col min="6735" max="6737" width="14.1796875" style="12" customWidth="1"/>
    <col min="6738" max="6738" width="70.7265625" style="12" customWidth="1"/>
    <col min="6739" max="6741" width="14.1796875" style="12" customWidth="1"/>
    <col min="6742" max="6742" width="70.7265625" style="12" customWidth="1"/>
    <col min="6743" max="6745" width="14.1796875" style="12" customWidth="1"/>
    <col min="6746" max="6746" width="70.7265625" style="12" customWidth="1"/>
    <col min="6747" max="6749" width="14.1796875" style="12" customWidth="1"/>
    <col min="6750" max="6750" width="70.7265625" style="12" customWidth="1"/>
    <col min="6751" max="6753" width="14.1796875" style="12" customWidth="1"/>
    <col min="6754" max="6754" width="70.7265625" style="12" customWidth="1"/>
    <col min="6755" max="6757" width="14.1796875" style="12" customWidth="1"/>
    <col min="6758" max="6758" width="70.7265625" style="12" customWidth="1"/>
    <col min="6759" max="6761" width="14.1796875" style="12" customWidth="1"/>
    <col min="6762" max="6762" width="70.7265625" style="12" customWidth="1"/>
    <col min="6763" max="6765" width="14.1796875" style="12" customWidth="1"/>
    <col min="6766" max="6766" width="70.7265625" style="12" customWidth="1"/>
    <col min="6767" max="6769" width="14.1796875" style="12" customWidth="1"/>
    <col min="6770" max="6770" width="70.7265625" style="12" customWidth="1"/>
    <col min="6771" max="6773" width="14.1796875" style="12" customWidth="1"/>
    <col min="6774" max="6774" width="70.7265625" style="12" customWidth="1"/>
    <col min="6775" max="6777" width="14.1796875" style="12" customWidth="1"/>
    <col min="6778" max="6778" width="70.7265625" style="12" customWidth="1"/>
    <col min="6779" max="6781" width="14.1796875" style="12" customWidth="1"/>
    <col min="6782" max="6782" width="70.7265625" style="12" customWidth="1"/>
    <col min="6783" max="6785" width="14.1796875" style="12" customWidth="1"/>
    <col min="6786" max="6786" width="70.7265625" style="12" customWidth="1"/>
    <col min="6787" max="6789" width="14.1796875" style="12" customWidth="1"/>
    <col min="6790" max="6790" width="70.7265625" style="12" customWidth="1"/>
    <col min="6791" max="6793" width="14.1796875" style="12" customWidth="1"/>
    <col min="6794" max="6794" width="70.7265625" style="12" customWidth="1"/>
    <col min="6795" max="6797" width="14.1796875" style="12" customWidth="1"/>
    <col min="6798" max="6798" width="70.7265625" style="12" customWidth="1"/>
    <col min="6799" max="6801" width="14.1796875" style="12" customWidth="1"/>
    <col min="6802" max="6802" width="70.7265625" style="12" customWidth="1"/>
    <col min="6803" max="6805" width="14.1796875" style="12" customWidth="1"/>
    <col min="6806" max="6806" width="70.7265625" style="12" customWidth="1"/>
    <col min="6807" max="6809" width="14.1796875" style="12" customWidth="1"/>
    <col min="6810" max="6810" width="70.7265625" style="12" customWidth="1"/>
    <col min="6811" max="6813" width="14.1796875" style="12" customWidth="1"/>
    <col min="6814" max="6814" width="70.7265625" style="12" customWidth="1"/>
    <col min="6815" max="6817" width="14.1796875" style="12" customWidth="1"/>
    <col min="6818" max="6818" width="70.7265625" style="12" customWidth="1"/>
    <col min="6819" max="6821" width="14.1796875" style="12" customWidth="1"/>
    <col min="6822" max="6822" width="70.7265625" style="12" customWidth="1"/>
    <col min="6823" max="6825" width="14.1796875" style="12" customWidth="1"/>
    <col min="6826" max="6826" width="70.7265625" style="12" customWidth="1"/>
    <col min="6827" max="6829" width="14.1796875" style="12" customWidth="1"/>
    <col min="6830" max="6830" width="70.7265625" style="12" customWidth="1"/>
    <col min="6831" max="6833" width="14.1796875" style="12" customWidth="1"/>
    <col min="6834" max="6834" width="70.7265625" style="12" customWidth="1"/>
    <col min="6835" max="6837" width="14.1796875" style="12" customWidth="1"/>
    <col min="6838" max="6838" width="70.7265625" style="12" customWidth="1"/>
    <col min="6839" max="6841" width="14.1796875" style="12" customWidth="1"/>
    <col min="6842" max="6842" width="70.7265625" style="12" customWidth="1"/>
    <col min="6843" max="6845" width="14.1796875" style="12" customWidth="1"/>
    <col min="6846" max="6846" width="70.7265625" style="12" customWidth="1"/>
    <col min="6847" max="6849" width="14.1796875" style="12" customWidth="1"/>
    <col min="6850" max="6850" width="70.7265625" style="12" customWidth="1"/>
    <col min="6851" max="6853" width="14.1796875" style="12" customWidth="1"/>
    <col min="6854" max="6854" width="70.7265625" style="12" customWidth="1"/>
    <col min="6855" max="6857" width="14.1796875" style="12" customWidth="1"/>
    <col min="6858" max="6858" width="70.7265625" style="12" customWidth="1"/>
    <col min="6859" max="6861" width="14.1796875" style="12" customWidth="1"/>
    <col min="6862" max="6862" width="70.7265625" style="12" customWidth="1"/>
    <col min="6863" max="6865" width="14.1796875" style="12" customWidth="1"/>
    <col min="6866" max="6866" width="70.7265625" style="12" customWidth="1"/>
    <col min="6867" max="6869" width="14.1796875" style="12" customWidth="1"/>
    <col min="6870" max="6870" width="70.7265625" style="12" customWidth="1"/>
    <col min="6871" max="6873" width="14.1796875" style="12" customWidth="1"/>
    <col min="6874" max="6874" width="70.7265625" style="12" customWidth="1"/>
    <col min="6875" max="6877" width="14.1796875" style="12" customWidth="1"/>
    <col min="6878" max="6878" width="70.7265625" style="12" customWidth="1"/>
    <col min="6879" max="6881" width="14.1796875" style="12" customWidth="1"/>
    <col min="6882" max="6882" width="70.7265625" style="12" customWidth="1"/>
    <col min="6883" max="6885" width="14.1796875" style="12" customWidth="1"/>
    <col min="6886" max="6886" width="70.7265625" style="12" customWidth="1"/>
    <col min="6887" max="6889" width="14.1796875" style="12" customWidth="1"/>
    <col min="6890" max="6890" width="70.7265625" style="12" customWidth="1"/>
    <col min="6891" max="6893" width="14.1796875" style="12" customWidth="1"/>
    <col min="6894" max="6894" width="70.7265625" style="12" customWidth="1"/>
    <col min="6895" max="6897" width="14.1796875" style="12" customWidth="1"/>
    <col min="6898" max="6898" width="70.7265625" style="12" customWidth="1"/>
    <col min="6899" max="6901" width="14.1796875" style="12" customWidth="1"/>
    <col min="6902" max="6902" width="70.7265625" style="12" customWidth="1"/>
    <col min="6903" max="6905" width="14.1796875" style="12" customWidth="1"/>
    <col min="6906" max="6906" width="70.7265625" style="12" customWidth="1"/>
    <col min="6907" max="6909" width="14.1796875" style="12" customWidth="1"/>
    <col min="6910" max="6910" width="70.7265625" style="12" customWidth="1"/>
    <col min="6911" max="6913" width="14.1796875" style="12" customWidth="1"/>
    <col min="6914" max="6914" width="70.7265625" style="12" customWidth="1"/>
    <col min="6915" max="6917" width="14.1796875" style="12" customWidth="1"/>
    <col min="6918" max="6918" width="70.7265625" style="12" customWidth="1"/>
    <col min="6919" max="6921" width="14.1796875" style="12" customWidth="1"/>
    <col min="6922" max="6922" width="70.7265625" style="12" customWidth="1"/>
    <col min="6923" max="6925" width="14.1796875" style="12" customWidth="1"/>
    <col min="6926" max="6926" width="70.7265625" style="12" customWidth="1"/>
    <col min="6927" max="6929" width="14.1796875" style="12" customWidth="1"/>
    <col min="6930" max="6930" width="70.7265625" style="12" customWidth="1"/>
    <col min="6931" max="6933" width="14.1796875" style="12" customWidth="1"/>
    <col min="6934" max="6934" width="70.7265625" style="12" customWidth="1"/>
    <col min="6935" max="6937" width="14.1796875" style="12" customWidth="1"/>
    <col min="6938" max="6938" width="70.7265625" style="12" customWidth="1"/>
    <col min="6939" max="6941" width="14.1796875" style="12" customWidth="1"/>
    <col min="6942" max="6942" width="70.7265625" style="12" customWidth="1"/>
    <col min="6943" max="6945" width="14.1796875" style="12" customWidth="1"/>
    <col min="6946" max="6946" width="70.7265625" style="12" customWidth="1"/>
    <col min="6947" max="6949" width="14.1796875" style="12" customWidth="1"/>
    <col min="6950" max="6950" width="70.7265625" style="12" customWidth="1"/>
    <col min="6951" max="6953" width="14.1796875" style="12" customWidth="1"/>
    <col min="6954" max="6954" width="70.7265625" style="12" customWidth="1"/>
    <col min="6955" max="6957" width="14.1796875" style="12" customWidth="1"/>
    <col min="6958" max="6958" width="70.7265625" style="12" customWidth="1"/>
    <col min="6959" max="6961" width="14.1796875" style="12" customWidth="1"/>
    <col min="6962" max="6962" width="70.7265625" style="12" customWidth="1"/>
    <col min="6963" max="6965" width="14.1796875" style="12" customWidth="1"/>
    <col min="6966" max="6966" width="70.7265625" style="12" customWidth="1"/>
    <col min="6967" max="6969" width="14.1796875" style="12" customWidth="1"/>
    <col min="6970" max="6970" width="70.7265625" style="12" customWidth="1"/>
    <col min="6971" max="6973" width="14.1796875" style="12" customWidth="1"/>
    <col min="6974" max="6974" width="70.7265625" style="12" customWidth="1"/>
    <col min="6975" max="6977" width="14.1796875" style="12" customWidth="1"/>
    <col min="6978" max="6978" width="70.7265625" style="12" customWidth="1"/>
    <col min="6979" max="6981" width="14.1796875" style="12" customWidth="1"/>
    <col min="6982" max="6982" width="70.7265625" style="12" customWidth="1"/>
    <col min="6983" max="6985" width="14.1796875" style="12" customWidth="1"/>
    <col min="6986" max="6986" width="70.7265625" style="12" customWidth="1"/>
    <col min="6987" max="6989" width="14.1796875" style="12" customWidth="1"/>
    <col min="6990" max="6990" width="70.7265625" style="12" customWidth="1"/>
    <col min="6991" max="6993" width="14.1796875" style="12" customWidth="1"/>
    <col min="6994" max="6994" width="70.7265625" style="12" customWidth="1"/>
    <col min="6995" max="6997" width="14.1796875" style="12" customWidth="1"/>
    <col min="6998" max="6998" width="70.7265625" style="12" customWidth="1"/>
    <col min="6999" max="7001" width="14.1796875" style="12" customWidth="1"/>
    <col min="7002" max="7002" width="70.7265625" style="12" customWidth="1"/>
    <col min="7003" max="7005" width="14.1796875" style="12" customWidth="1"/>
    <col min="7006" max="7006" width="70.7265625" style="12" customWidth="1"/>
    <col min="7007" max="7009" width="14.1796875" style="12" customWidth="1"/>
    <col min="7010" max="7010" width="70.7265625" style="12" customWidth="1"/>
    <col min="7011" max="7013" width="14.1796875" style="12" customWidth="1"/>
    <col min="7014" max="7014" width="70.7265625" style="12" customWidth="1"/>
    <col min="7015" max="7017" width="14.1796875" style="12" customWidth="1"/>
    <col min="7018" max="7018" width="70.7265625" style="12" customWidth="1"/>
    <col min="7019" max="7021" width="14.1796875" style="12" customWidth="1"/>
    <col min="7022" max="7022" width="70.7265625" style="12" customWidth="1"/>
    <col min="7023" max="7025" width="14.1796875" style="12" customWidth="1"/>
    <col min="7026" max="7026" width="70.7265625" style="12" customWidth="1"/>
    <col min="7027" max="7029" width="14.1796875" style="12" customWidth="1"/>
    <col min="7030" max="7030" width="70.7265625" style="12" customWidth="1"/>
    <col min="7031" max="7033" width="14.1796875" style="12" customWidth="1"/>
    <col min="7034" max="7034" width="70.7265625" style="12" customWidth="1"/>
    <col min="7035" max="7037" width="14.1796875" style="12" customWidth="1"/>
    <col min="7038" max="7038" width="70.7265625" style="12" customWidth="1"/>
    <col min="7039" max="7041" width="14.1796875" style="12" customWidth="1"/>
    <col min="7042" max="7042" width="70.7265625" style="12" customWidth="1"/>
    <col min="7043" max="7045" width="14.1796875" style="12" customWidth="1"/>
    <col min="7046" max="7046" width="70.7265625" style="12" customWidth="1"/>
    <col min="7047" max="7049" width="14.1796875" style="12" customWidth="1"/>
    <col min="7050" max="7050" width="70.7265625" style="12" customWidth="1"/>
    <col min="7051" max="7053" width="14.1796875" style="12" customWidth="1"/>
    <col min="7054" max="7054" width="70.7265625" style="12" customWidth="1"/>
    <col min="7055" max="7057" width="14.1796875" style="12" customWidth="1"/>
    <col min="7058" max="7058" width="70.7265625" style="12" customWidth="1"/>
    <col min="7059" max="7061" width="14.1796875" style="12" customWidth="1"/>
    <col min="7062" max="7062" width="70.7265625" style="12" customWidth="1"/>
    <col min="7063" max="7065" width="14.1796875" style="12" customWidth="1"/>
    <col min="7066" max="7066" width="70.7265625" style="12" customWidth="1"/>
    <col min="7067" max="7069" width="14.1796875" style="12" customWidth="1"/>
    <col min="7070" max="7070" width="70.7265625" style="12" customWidth="1"/>
    <col min="7071" max="7073" width="14.1796875" style="12" customWidth="1"/>
    <col min="7074" max="7074" width="70.7265625" style="12" customWidth="1"/>
    <col min="7075" max="7077" width="14.1796875" style="12" customWidth="1"/>
    <col min="7078" max="7078" width="70.7265625" style="12" customWidth="1"/>
    <col min="7079" max="7081" width="14.1796875" style="12" customWidth="1"/>
    <col min="7082" max="7082" width="70.7265625" style="12" customWidth="1"/>
    <col min="7083" max="7085" width="14.1796875" style="12" customWidth="1"/>
    <col min="7086" max="7086" width="70.7265625" style="12" customWidth="1"/>
    <col min="7087" max="7089" width="14.1796875" style="12" customWidth="1"/>
    <col min="7090" max="7090" width="70.7265625" style="12" customWidth="1"/>
    <col min="7091" max="7093" width="14.1796875" style="12" customWidth="1"/>
    <col min="7094" max="7094" width="70.7265625" style="12" customWidth="1"/>
    <col min="7095" max="7097" width="14.1796875" style="12" customWidth="1"/>
    <col min="7098" max="7098" width="70.7265625" style="12" customWidth="1"/>
    <col min="7099" max="7101" width="14.1796875" style="12" customWidth="1"/>
    <col min="7102" max="7102" width="70.7265625" style="12" customWidth="1"/>
    <col min="7103" max="7105" width="14.1796875" style="12" customWidth="1"/>
    <col min="7106" max="7106" width="70.7265625" style="12" customWidth="1"/>
    <col min="7107" max="7109" width="14.1796875" style="12" customWidth="1"/>
    <col min="7110" max="7110" width="70.7265625" style="12" customWidth="1"/>
    <col min="7111" max="7113" width="14.1796875" style="12" customWidth="1"/>
    <col min="7114" max="7114" width="70.7265625" style="12" customWidth="1"/>
    <col min="7115" max="7117" width="14.1796875" style="12" customWidth="1"/>
    <col min="7118" max="7118" width="70.7265625" style="12" customWidth="1"/>
    <col min="7119" max="7121" width="14.1796875" style="12" customWidth="1"/>
    <col min="7122" max="7122" width="70.7265625" style="12" customWidth="1"/>
    <col min="7123" max="7125" width="14.1796875" style="12" customWidth="1"/>
    <col min="7126" max="7126" width="70.7265625" style="12" customWidth="1"/>
    <col min="7127" max="7129" width="14.1796875" style="12" customWidth="1"/>
    <col min="7130" max="7130" width="70.7265625" style="12" customWidth="1"/>
    <col min="7131" max="7133" width="14.1796875" style="12" customWidth="1"/>
    <col min="7134" max="7134" width="70.7265625" style="12" customWidth="1"/>
    <col min="7135" max="7137" width="14.1796875" style="12" customWidth="1"/>
    <col min="7138" max="7138" width="70.7265625" style="12" customWidth="1"/>
    <col min="7139" max="7141" width="14.1796875" style="12" customWidth="1"/>
    <col min="7142" max="7142" width="70.7265625" style="12" customWidth="1"/>
    <col min="7143" max="7145" width="14.1796875" style="12" customWidth="1"/>
    <col min="7146" max="7146" width="70.7265625" style="12" customWidth="1"/>
    <col min="7147" max="7149" width="14.1796875" style="12" customWidth="1"/>
    <col min="7150" max="7150" width="70.7265625" style="12" customWidth="1"/>
    <col min="7151" max="7153" width="14.1796875" style="12" customWidth="1"/>
    <col min="7154" max="7154" width="70.7265625" style="12" customWidth="1"/>
    <col min="7155" max="7157" width="14.1796875" style="12" customWidth="1"/>
    <col min="7158" max="7158" width="70.7265625" style="12" customWidth="1"/>
    <col min="7159" max="7161" width="14.1796875" style="12" customWidth="1"/>
    <col min="7162" max="7162" width="70.7265625" style="12" customWidth="1"/>
    <col min="7163" max="7165" width="14.1796875" style="12" customWidth="1"/>
    <col min="7166" max="7166" width="70.7265625" style="12" customWidth="1"/>
    <col min="7167" max="7169" width="14.1796875" style="12" customWidth="1"/>
    <col min="7170" max="7170" width="70.7265625" style="12" customWidth="1"/>
    <col min="7171" max="7173" width="14.1796875" style="12" customWidth="1"/>
    <col min="7174" max="7174" width="70.7265625" style="12" customWidth="1"/>
    <col min="7175" max="7177" width="14.1796875" style="12" customWidth="1"/>
    <col min="7178" max="7178" width="70.7265625" style="12" customWidth="1"/>
    <col min="7179" max="7181" width="14.1796875" style="12" customWidth="1"/>
    <col min="7182" max="7182" width="70.7265625" style="12" customWidth="1"/>
    <col min="7183" max="7185" width="14.1796875" style="12" customWidth="1"/>
    <col min="7186" max="7186" width="70.7265625" style="12" customWidth="1"/>
    <col min="7187" max="7189" width="14.1796875" style="12" customWidth="1"/>
    <col min="7190" max="7190" width="70.7265625" style="12" customWidth="1"/>
    <col min="7191" max="7193" width="14.1796875" style="12" customWidth="1"/>
    <col min="7194" max="7194" width="70.7265625" style="12" customWidth="1"/>
    <col min="7195" max="7197" width="14.1796875" style="12" customWidth="1"/>
    <col min="7198" max="7198" width="70.7265625" style="12" customWidth="1"/>
    <col min="7199" max="7201" width="14.1796875" style="12" customWidth="1"/>
    <col min="7202" max="7202" width="70.7265625" style="12" customWidth="1"/>
    <col min="7203" max="7205" width="14.1796875" style="12" customWidth="1"/>
    <col min="7206" max="7206" width="70.7265625" style="12" customWidth="1"/>
    <col min="7207" max="7209" width="14.1796875" style="12" customWidth="1"/>
    <col min="7210" max="7210" width="70.7265625" style="12" customWidth="1"/>
    <col min="7211" max="7213" width="14.1796875" style="12" customWidth="1"/>
    <col min="7214" max="7214" width="70.7265625" style="12" customWidth="1"/>
    <col min="7215" max="7217" width="14.1796875" style="12" customWidth="1"/>
    <col min="7218" max="7218" width="70.7265625" style="12" customWidth="1"/>
    <col min="7219" max="7221" width="14.1796875" style="12" customWidth="1"/>
    <col min="7222" max="7222" width="70.7265625" style="12" customWidth="1"/>
    <col min="7223" max="7225" width="14.1796875" style="12" customWidth="1"/>
    <col min="7226" max="7226" width="70.7265625" style="12" customWidth="1"/>
    <col min="7227" max="7229" width="14.1796875" style="12" customWidth="1"/>
    <col min="7230" max="7230" width="70.7265625" style="12" customWidth="1"/>
    <col min="7231" max="7233" width="14.1796875" style="12" customWidth="1"/>
    <col min="7234" max="7234" width="70.7265625" style="12" customWidth="1"/>
    <col min="7235" max="7237" width="14.1796875" style="12" customWidth="1"/>
    <col min="7238" max="7238" width="70.7265625" style="12" customWidth="1"/>
    <col min="7239" max="7241" width="14.1796875" style="12" customWidth="1"/>
    <col min="7242" max="7242" width="70.7265625" style="12" customWidth="1"/>
    <col min="7243" max="7245" width="14.1796875" style="12" customWidth="1"/>
    <col min="7246" max="7246" width="70.7265625" style="12" customWidth="1"/>
    <col min="7247" max="7249" width="14.1796875" style="12" customWidth="1"/>
    <col min="7250" max="7250" width="70.7265625" style="12" customWidth="1"/>
    <col min="7251" max="7253" width="14.1796875" style="12" customWidth="1"/>
    <col min="7254" max="7254" width="70.7265625" style="12" customWidth="1"/>
    <col min="7255" max="7257" width="14.1796875" style="12" customWidth="1"/>
    <col min="7258" max="7258" width="70.7265625" style="12" customWidth="1"/>
    <col min="7259" max="7261" width="14.1796875" style="12" customWidth="1"/>
    <col min="7262" max="7262" width="70.7265625" style="12" customWidth="1"/>
    <col min="7263" max="7265" width="14.1796875" style="12" customWidth="1"/>
    <col min="7266" max="7266" width="70.7265625" style="12" customWidth="1"/>
    <col min="7267" max="7269" width="14.1796875" style="12" customWidth="1"/>
    <col min="7270" max="7270" width="70.7265625" style="12" customWidth="1"/>
    <col min="7271" max="7273" width="14.1796875" style="12" customWidth="1"/>
    <col min="7274" max="7274" width="70.7265625" style="12" customWidth="1"/>
    <col min="7275" max="7277" width="14.1796875" style="12" customWidth="1"/>
    <col min="7278" max="7278" width="70.7265625" style="12" customWidth="1"/>
    <col min="7279" max="7281" width="14.1796875" style="12" customWidth="1"/>
    <col min="7282" max="7282" width="70.7265625" style="12" customWidth="1"/>
    <col min="7283" max="7285" width="14.1796875" style="12" customWidth="1"/>
    <col min="7286" max="7286" width="70.7265625" style="12" customWidth="1"/>
    <col min="7287" max="7289" width="14.1796875" style="12" customWidth="1"/>
    <col min="7290" max="7290" width="70.7265625" style="12" customWidth="1"/>
    <col min="7291" max="7293" width="14.1796875" style="12" customWidth="1"/>
    <col min="7294" max="7294" width="70.7265625" style="12" customWidth="1"/>
    <col min="7295" max="7297" width="14.1796875" style="12" customWidth="1"/>
    <col min="7298" max="7298" width="70.7265625" style="12" customWidth="1"/>
    <col min="7299" max="7301" width="14.1796875" style="12" customWidth="1"/>
    <col min="7302" max="7302" width="70.7265625" style="12" customWidth="1"/>
    <col min="7303" max="7305" width="14.1796875" style="12" customWidth="1"/>
    <col min="7306" max="7306" width="70.7265625" style="12" customWidth="1"/>
    <col min="7307" max="7309" width="14.1796875" style="12" customWidth="1"/>
    <col min="7310" max="7310" width="70.7265625" style="12" customWidth="1"/>
    <col min="7311" max="7313" width="14.1796875" style="12" customWidth="1"/>
    <col min="7314" max="7314" width="70.7265625" style="12" customWidth="1"/>
    <col min="7315" max="7317" width="14.1796875" style="12" customWidth="1"/>
    <col min="7318" max="7318" width="70.7265625" style="12" customWidth="1"/>
    <col min="7319" max="7321" width="14.1796875" style="12" customWidth="1"/>
    <col min="7322" max="7322" width="70.7265625" style="12" customWidth="1"/>
    <col min="7323" max="7325" width="14.1796875" style="12" customWidth="1"/>
    <col min="7326" max="7326" width="70.7265625" style="12" customWidth="1"/>
    <col min="7327" max="7329" width="14.1796875" style="12" customWidth="1"/>
    <col min="7330" max="7330" width="70.7265625" style="12" customWidth="1"/>
    <col min="7331" max="7333" width="14.1796875" style="12" customWidth="1"/>
    <col min="7334" max="7334" width="70.7265625" style="12" customWidth="1"/>
    <col min="7335" max="7337" width="14.1796875" style="12" customWidth="1"/>
    <col min="7338" max="7338" width="70.7265625" style="12" customWidth="1"/>
    <col min="7339" max="7341" width="14.1796875" style="12" customWidth="1"/>
    <col min="7342" max="7342" width="70.7265625" style="12" customWidth="1"/>
    <col min="7343" max="7345" width="14.1796875" style="12" customWidth="1"/>
    <col min="7346" max="7346" width="70.7265625" style="12" customWidth="1"/>
    <col min="7347" max="7349" width="14.1796875" style="12" customWidth="1"/>
    <col min="7350" max="7350" width="70.7265625" style="12" customWidth="1"/>
    <col min="7351" max="7353" width="14.1796875" style="12" customWidth="1"/>
    <col min="7354" max="7354" width="70.7265625" style="12" customWidth="1"/>
    <col min="7355" max="7357" width="14.1796875" style="12" customWidth="1"/>
    <col min="7358" max="7358" width="70.7265625" style="12" customWidth="1"/>
    <col min="7359" max="7361" width="14.1796875" style="12" customWidth="1"/>
    <col min="7362" max="7362" width="70.7265625" style="12" customWidth="1"/>
    <col min="7363" max="7365" width="14.1796875" style="12" customWidth="1"/>
    <col min="7366" max="7366" width="70.7265625" style="12" customWidth="1"/>
    <col min="7367" max="7369" width="14.1796875" style="12" customWidth="1"/>
    <col min="7370" max="7370" width="70.7265625" style="12" customWidth="1"/>
    <col min="7371" max="7373" width="14.1796875" style="12" customWidth="1"/>
    <col min="7374" max="7374" width="70.7265625" style="12" customWidth="1"/>
    <col min="7375" max="7377" width="14.1796875" style="12" customWidth="1"/>
    <col min="7378" max="7378" width="70.7265625" style="12" customWidth="1"/>
    <col min="7379" max="7381" width="14.1796875" style="12" customWidth="1"/>
    <col min="7382" max="7382" width="70.7265625" style="12" customWidth="1"/>
    <col min="7383" max="7385" width="14.1796875" style="12" customWidth="1"/>
    <col min="7386" max="7386" width="70.7265625" style="12" customWidth="1"/>
    <col min="7387" max="7389" width="14.1796875" style="12" customWidth="1"/>
    <col min="7390" max="7390" width="70.7265625" style="12" customWidth="1"/>
    <col min="7391" max="7393" width="14.1796875" style="12" customWidth="1"/>
    <col min="7394" max="7394" width="70.7265625" style="12" customWidth="1"/>
    <col min="7395" max="7397" width="14.1796875" style="12" customWidth="1"/>
    <col min="7398" max="7398" width="70.7265625" style="12" customWidth="1"/>
    <col min="7399" max="7401" width="14.1796875" style="12" customWidth="1"/>
    <col min="7402" max="7402" width="70.7265625" style="12" customWidth="1"/>
    <col min="7403" max="7405" width="14.1796875" style="12" customWidth="1"/>
    <col min="7406" max="7406" width="70.7265625" style="12" customWidth="1"/>
    <col min="7407" max="7409" width="14.1796875" style="12" customWidth="1"/>
    <col min="7410" max="7410" width="70.7265625" style="12" customWidth="1"/>
    <col min="7411" max="7413" width="14.1796875" style="12" customWidth="1"/>
    <col min="7414" max="7414" width="70.7265625" style="12" customWidth="1"/>
    <col min="7415" max="7417" width="14.1796875" style="12" customWidth="1"/>
    <col min="7418" max="7418" width="70.7265625" style="12" customWidth="1"/>
    <col min="7419" max="7421" width="14.1796875" style="12" customWidth="1"/>
    <col min="7422" max="7422" width="70.7265625" style="12" customWidth="1"/>
    <col min="7423" max="7425" width="14.1796875" style="12" customWidth="1"/>
    <col min="7426" max="7426" width="70.7265625" style="12" customWidth="1"/>
    <col min="7427" max="7429" width="14.1796875" style="12" customWidth="1"/>
    <col min="7430" max="7430" width="70.7265625" style="12" customWidth="1"/>
    <col min="7431" max="7433" width="14.1796875" style="12" customWidth="1"/>
    <col min="7434" max="7434" width="70.7265625" style="12" customWidth="1"/>
    <col min="7435" max="7437" width="14.1796875" style="12" customWidth="1"/>
    <col min="7438" max="7438" width="70.7265625" style="12" customWidth="1"/>
    <col min="7439" max="7441" width="14.1796875" style="12" customWidth="1"/>
    <col min="7442" max="7442" width="70.7265625" style="12" customWidth="1"/>
    <col min="7443" max="7445" width="14.1796875" style="12" customWidth="1"/>
    <col min="7446" max="7446" width="70.7265625" style="12" customWidth="1"/>
    <col min="7447" max="7449" width="14.1796875" style="12" customWidth="1"/>
    <col min="7450" max="7450" width="70.7265625" style="12" customWidth="1"/>
    <col min="7451" max="7453" width="14.1796875" style="12" customWidth="1"/>
    <col min="7454" max="7454" width="70.7265625" style="12" customWidth="1"/>
    <col min="7455" max="7457" width="14.1796875" style="12" customWidth="1"/>
    <col min="7458" max="7458" width="70.7265625" style="12" customWidth="1"/>
    <col min="7459" max="7461" width="14.1796875" style="12" customWidth="1"/>
    <col min="7462" max="7462" width="70.7265625" style="12" customWidth="1"/>
    <col min="7463" max="7465" width="14.1796875" style="12" customWidth="1"/>
    <col min="7466" max="7466" width="70.7265625" style="12" customWidth="1"/>
    <col min="7467" max="7469" width="14.1796875" style="12" customWidth="1"/>
    <col min="7470" max="7470" width="70.7265625" style="12" customWidth="1"/>
    <col min="7471" max="7473" width="14.1796875" style="12" customWidth="1"/>
    <col min="7474" max="7474" width="70.7265625" style="12" customWidth="1"/>
    <col min="7475" max="7477" width="14.1796875" style="12" customWidth="1"/>
    <col min="7478" max="7478" width="70.7265625" style="12" customWidth="1"/>
    <col min="7479" max="7481" width="14.1796875" style="12" customWidth="1"/>
    <col min="7482" max="7482" width="70.7265625" style="12" customWidth="1"/>
    <col min="7483" max="7485" width="14.1796875" style="12" customWidth="1"/>
    <col min="7486" max="7486" width="70.7265625" style="12" customWidth="1"/>
    <col min="7487" max="7489" width="14.1796875" style="12" customWidth="1"/>
    <col min="7490" max="7490" width="70.7265625" style="12" customWidth="1"/>
    <col min="7491" max="7493" width="14.1796875" style="12" customWidth="1"/>
    <col min="7494" max="7494" width="70.7265625" style="12" customWidth="1"/>
    <col min="7495" max="7497" width="14.1796875" style="12" customWidth="1"/>
    <col min="7498" max="7498" width="70.7265625" style="12" customWidth="1"/>
    <col min="7499" max="7501" width="14.1796875" style="12" customWidth="1"/>
    <col min="7502" max="7502" width="70.7265625" style="12" customWidth="1"/>
    <col min="7503" max="7505" width="14.1796875" style="12" customWidth="1"/>
    <col min="7506" max="7506" width="70.7265625" style="12" customWidth="1"/>
    <col min="7507" max="7509" width="14.1796875" style="12" customWidth="1"/>
    <col min="7510" max="7510" width="70.7265625" style="12" customWidth="1"/>
    <col min="7511" max="7513" width="14.1796875" style="12" customWidth="1"/>
    <col min="7514" max="7514" width="70.7265625" style="12" customWidth="1"/>
    <col min="7515" max="7517" width="14.1796875" style="12" customWidth="1"/>
    <col min="7518" max="7518" width="70.7265625" style="12" customWidth="1"/>
    <col min="7519" max="7521" width="14.1796875" style="12" customWidth="1"/>
    <col min="7522" max="7522" width="70.7265625" style="12" customWidth="1"/>
    <col min="7523" max="7525" width="14.1796875" style="12" customWidth="1"/>
    <col min="7526" max="7526" width="70.7265625" style="12" customWidth="1"/>
    <col min="7527" max="7529" width="14.1796875" style="12" customWidth="1"/>
    <col min="7530" max="7530" width="70.7265625" style="12" customWidth="1"/>
    <col min="7531" max="7533" width="14.1796875" style="12" customWidth="1"/>
    <col min="7534" max="7534" width="70.7265625" style="12" customWidth="1"/>
    <col min="7535" max="7537" width="14.1796875" style="12" customWidth="1"/>
    <col min="7538" max="7538" width="70.7265625" style="12" customWidth="1"/>
    <col min="7539" max="7541" width="14.1796875" style="12" customWidth="1"/>
    <col min="7542" max="7542" width="70.7265625" style="12" customWidth="1"/>
    <col min="7543" max="7545" width="14.1796875" style="12" customWidth="1"/>
    <col min="7546" max="7546" width="70.7265625" style="12" customWidth="1"/>
    <col min="7547" max="7549" width="14.1796875" style="12" customWidth="1"/>
    <col min="7550" max="7550" width="70.7265625" style="12" customWidth="1"/>
    <col min="7551" max="7553" width="14.1796875" style="12" customWidth="1"/>
    <col min="7554" max="7554" width="70.7265625" style="12" customWidth="1"/>
    <col min="7555" max="7557" width="14.1796875" style="12" customWidth="1"/>
    <col min="7558" max="7558" width="70.7265625" style="12" customWidth="1"/>
    <col min="7559" max="7561" width="14.1796875" style="12" customWidth="1"/>
    <col min="7562" max="7562" width="70.7265625" style="12" customWidth="1"/>
    <col min="7563" max="7565" width="14.1796875" style="12" customWidth="1"/>
    <col min="7566" max="7566" width="70.7265625" style="12" customWidth="1"/>
    <col min="7567" max="7569" width="14.1796875" style="12" customWidth="1"/>
    <col min="7570" max="7570" width="70.7265625" style="12" customWidth="1"/>
    <col min="7571" max="7573" width="14.1796875" style="12" customWidth="1"/>
    <col min="7574" max="7574" width="70.7265625" style="12" customWidth="1"/>
    <col min="7575" max="7577" width="14.1796875" style="12" customWidth="1"/>
    <col min="7578" max="7578" width="70.7265625" style="12" customWidth="1"/>
    <col min="7579" max="7581" width="14.1796875" style="12" customWidth="1"/>
    <col min="7582" max="7582" width="70.7265625" style="12" customWidth="1"/>
    <col min="7583" max="7585" width="14.1796875" style="12" customWidth="1"/>
    <col min="7586" max="7586" width="70.7265625" style="12" customWidth="1"/>
    <col min="7587" max="7589" width="14.1796875" style="12" customWidth="1"/>
    <col min="7590" max="7590" width="70.7265625" style="12" customWidth="1"/>
    <col min="7591" max="7593" width="14.1796875" style="12" customWidth="1"/>
    <col min="7594" max="7594" width="70.7265625" style="12" customWidth="1"/>
    <col min="7595" max="7597" width="14.1796875" style="12" customWidth="1"/>
    <col min="7598" max="7598" width="70.7265625" style="12" customWidth="1"/>
    <col min="7599" max="7601" width="14.1796875" style="12" customWidth="1"/>
    <col min="7602" max="7602" width="70.7265625" style="12" customWidth="1"/>
    <col min="7603" max="7605" width="14.1796875" style="12" customWidth="1"/>
    <col min="7606" max="7606" width="70.7265625" style="12" customWidth="1"/>
    <col min="7607" max="7609" width="14.1796875" style="12" customWidth="1"/>
    <col min="7610" max="7610" width="70.7265625" style="12" customWidth="1"/>
    <col min="7611" max="7613" width="14.1796875" style="12" customWidth="1"/>
    <col min="7614" max="7614" width="70.7265625" style="12" customWidth="1"/>
    <col min="7615" max="7617" width="14.1796875" style="12" customWidth="1"/>
    <col min="7618" max="7618" width="70.7265625" style="12" customWidth="1"/>
    <col min="7619" max="7621" width="14.1796875" style="12" customWidth="1"/>
    <col min="7622" max="7622" width="70.7265625" style="12" customWidth="1"/>
    <col min="7623" max="7625" width="14.1796875" style="12" customWidth="1"/>
    <col min="7626" max="7626" width="70.7265625" style="12" customWidth="1"/>
    <col min="7627" max="7629" width="14.1796875" style="12" customWidth="1"/>
    <col min="7630" max="7630" width="70.7265625" style="12" customWidth="1"/>
    <col min="7631" max="7633" width="14.1796875" style="12" customWidth="1"/>
    <col min="7634" max="7634" width="70.7265625" style="12" customWidth="1"/>
    <col min="7635" max="7637" width="14.1796875" style="12" customWidth="1"/>
    <col min="7638" max="7638" width="70.7265625" style="12" customWidth="1"/>
    <col min="7639" max="7641" width="14.1796875" style="12" customWidth="1"/>
    <col min="7642" max="7642" width="70.7265625" style="12" customWidth="1"/>
    <col min="7643" max="7645" width="14.1796875" style="12" customWidth="1"/>
    <col min="7646" max="7646" width="70.7265625" style="12" customWidth="1"/>
    <col min="7647" max="7649" width="14.1796875" style="12" customWidth="1"/>
    <col min="7650" max="7650" width="70.7265625" style="12" customWidth="1"/>
    <col min="7651" max="7653" width="14.1796875" style="12" customWidth="1"/>
    <col min="7654" max="7654" width="70.7265625" style="12" customWidth="1"/>
    <col min="7655" max="7657" width="14.1796875" style="12" customWidth="1"/>
    <col min="7658" max="7658" width="70.7265625" style="12" customWidth="1"/>
    <col min="7659" max="7661" width="14.1796875" style="12" customWidth="1"/>
    <col min="7662" max="7662" width="70.7265625" style="12" customWidth="1"/>
    <col min="7663" max="7665" width="14.1796875" style="12" customWidth="1"/>
    <col min="7666" max="7666" width="70.7265625" style="12" customWidth="1"/>
    <col min="7667" max="7669" width="14.1796875" style="12" customWidth="1"/>
    <col min="7670" max="7670" width="70.7265625" style="12" customWidth="1"/>
    <col min="7671" max="7673" width="14.1796875" style="12" customWidth="1"/>
    <col min="7674" max="7674" width="70.7265625" style="12" customWidth="1"/>
    <col min="7675" max="7677" width="14.1796875" style="12" customWidth="1"/>
    <col min="7678" max="7678" width="70.7265625" style="12" customWidth="1"/>
    <col min="7679" max="7681" width="14.1796875" style="12" customWidth="1"/>
    <col min="7682" max="7682" width="70.7265625" style="12" customWidth="1"/>
    <col min="7683" max="7685" width="14.1796875" style="12" customWidth="1"/>
    <col min="7686" max="7686" width="70.7265625" style="12" customWidth="1"/>
    <col min="7687" max="7689" width="14.1796875" style="12" customWidth="1"/>
    <col min="7690" max="7690" width="70.7265625" style="12" customWidth="1"/>
    <col min="7691" max="7693" width="14.1796875" style="12" customWidth="1"/>
    <col min="7694" max="7694" width="70.7265625" style="12" customWidth="1"/>
    <col min="7695" max="7697" width="14.1796875" style="12" customWidth="1"/>
    <col min="7698" max="7698" width="70.7265625" style="12" customWidth="1"/>
    <col min="7699" max="7701" width="14.1796875" style="12" customWidth="1"/>
    <col min="7702" max="7702" width="70.7265625" style="12" customWidth="1"/>
    <col min="7703" max="7705" width="14.1796875" style="12" customWidth="1"/>
    <col min="7706" max="7706" width="70.7265625" style="12" customWidth="1"/>
    <col min="7707" max="7709" width="14.1796875" style="12" customWidth="1"/>
    <col min="7710" max="7710" width="70.7265625" style="12" customWidth="1"/>
    <col min="7711" max="7713" width="14.1796875" style="12" customWidth="1"/>
    <col min="7714" max="7714" width="70.7265625" style="12" customWidth="1"/>
    <col min="7715" max="7717" width="14.1796875" style="12" customWidth="1"/>
    <col min="7718" max="7718" width="70.7265625" style="12" customWidth="1"/>
    <col min="7719" max="7721" width="14.1796875" style="12" customWidth="1"/>
    <col min="7722" max="7722" width="70.7265625" style="12" customWidth="1"/>
    <col min="7723" max="7725" width="14.1796875" style="12" customWidth="1"/>
    <col min="7726" max="7726" width="70.7265625" style="12" customWidth="1"/>
    <col min="7727" max="7729" width="14.1796875" style="12" customWidth="1"/>
    <col min="7730" max="7730" width="70.7265625" style="12" customWidth="1"/>
    <col min="7731" max="7733" width="14.1796875" style="12" customWidth="1"/>
    <col min="7734" max="7734" width="70.7265625" style="12" customWidth="1"/>
    <col min="7735" max="7737" width="14.1796875" style="12" customWidth="1"/>
    <col min="7738" max="7738" width="70.7265625" style="12" customWidth="1"/>
    <col min="7739" max="7741" width="14.1796875" style="12" customWidth="1"/>
    <col min="7742" max="7742" width="70.7265625" style="12" customWidth="1"/>
    <col min="7743" max="7745" width="14.1796875" style="12" customWidth="1"/>
    <col min="7746" max="7746" width="70.7265625" style="12" customWidth="1"/>
    <col min="7747" max="7749" width="14.1796875" style="12" customWidth="1"/>
    <col min="7750" max="7750" width="70.7265625" style="12" customWidth="1"/>
    <col min="7751" max="7753" width="14.1796875" style="12" customWidth="1"/>
    <col min="7754" max="7754" width="70.7265625" style="12" customWidth="1"/>
    <col min="7755" max="7757" width="14.1796875" style="12" customWidth="1"/>
    <col min="7758" max="7758" width="70.7265625" style="12" customWidth="1"/>
    <col min="7759" max="7761" width="14.1796875" style="12" customWidth="1"/>
    <col min="7762" max="7762" width="70.7265625" style="12" customWidth="1"/>
    <col min="7763" max="7765" width="14.1796875" style="12" customWidth="1"/>
    <col min="7766" max="7766" width="70.7265625" style="12" customWidth="1"/>
    <col min="7767" max="7769" width="14.1796875" style="12" customWidth="1"/>
    <col min="7770" max="7770" width="70.7265625" style="12" customWidth="1"/>
    <col min="7771" max="7773" width="14.1796875" style="12" customWidth="1"/>
    <col min="7774" max="7774" width="70.7265625" style="12" customWidth="1"/>
    <col min="7775" max="7777" width="14.1796875" style="12" customWidth="1"/>
    <col min="7778" max="7778" width="70.7265625" style="12" customWidth="1"/>
    <col min="7779" max="7781" width="14.1796875" style="12" customWidth="1"/>
    <col min="7782" max="7782" width="70.7265625" style="12" customWidth="1"/>
    <col min="7783" max="7785" width="14.1796875" style="12" customWidth="1"/>
    <col min="7786" max="7786" width="70.7265625" style="12" customWidth="1"/>
    <col min="7787" max="7789" width="14.1796875" style="12" customWidth="1"/>
    <col min="7790" max="7790" width="70.7265625" style="12" customWidth="1"/>
    <col min="7791" max="7793" width="14.1796875" style="12" customWidth="1"/>
    <col min="7794" max="7794" width="70.7265625" style="12" customWidth="1"/>
    <col min="7795" max="7797" width="14.1796875" style="12" customWidth="1"/>
    <col min="7798" max="7798" width="70.7265625" style="12" customWidth="1"/>
    <col min="7799" max="7801" width="14.1796875" style="12" customWidth="1"/>
    <col min="7802" max="7802" width="70.7265625" style="12" customWidth="1"/>
    <col min="7803" max="7805" width="14.1796875" style="12" customWidth="1"/>
    <col min="7806" max="7806" width="70.7265625" style="12" customWidth="1"/>
    <col min="7807" max="7809" width="14.1796875" style="12" customWidth="1"/>
    <col min="7810" max="7810" width="70.7265625" style="12" customWidth="1"/>
    <col min="7811" max="7813" width="14.1796875" style="12" customWidth="1"/>
    <col min="7814" max="7814" width="70.7265625" style="12" customWidth="1"/>
    <col min="7815" max="7817" width="14.1796875" style="12" customWidth="1"/>
    <col min="7818" max="7818" width="70.7265625" style="12" customWidth="1"/>
    <col min="7819" max="7821" width="14.1796875" style="12" customWidth="1"/>
    <col min="7822" max="7822" width="70.7265625" style="12" customWidth="1"/>
    <col min="7823" max="7825" width="14.1796875" style="12" customWidth="1"/>
    <col min="7826" max="7826" width="70.7265625" style="12" customWidth="1"/>
    <col min="7827" max="7829" width="14.1796875" style="12" customWidth="1"/>
    <col min="7830" max="7830" width="70.7265625" style="12" customWidth="1"/>
    <col min="7831" max="7833" width="14.1796875" style="12" customWidth="1"/>
    <col min="7834" max="7834" width="70.7265625" style="12" customWidth="1"/>
    <col min="7835" max="7837" width="14.1796875" style="12" customWidth="1"/>
    <col min="7838" max="7838" width="70.7265625" style="12" customWidth="1"/>
    <col min="7839" max="7841" width="14.1796875" style="12" customWidth="1"/>
    <col min="7842" max="7842" width="70.7265625" style="12" customWidth="1"/>
    <col min="7843" max="7845" width="14.1796875" style="12" customWidth="1"/>
    <col min="7846" max="7846" width="70.7265625" style="12" customWidth="1"/>
    <col min="7847" max="7849" width="14.1796875" style="12" customWidth="1"/>
    <col min="7850" max="7850" width="70.7265625" style="12" customWidth="1"/>
    <col min="7851" max="7853" width="14.1796875" style="12" customWidth="1"/>
    <col min="7854" max="7854" width="70.7265625" style="12" customWidth="1"/>
    <col min="7855" max="7857" width="14.1796875" style="12" customWidth="1"/>
    <col min="7858" max="7858" width="70.7265625" style="12" customWidth="1"/>
    <col min="7859" max="7861" width="14.1796875" style="12" customWidth="1"/>
    <col min="7862" max="7862" width="70.7265625" style="12" customWidth="1"/>
    <col min="7863" max="7865" width="14.1796875" style="12" customWidth="1"/>
    <col min="7866" max="7866" width="70.7265625" style="12" customWidth="1"/>
    <col min="7867" max="7869" width="14.1796875" style="12" customWidth="1"/>
    <col min="7870" max="7870" width="70.7265625" style="12" customWidth="1"/>
    <col min="7871" max="7873" width="14.1796875" style="12" customWidth="1"/>
    <col min="7874" max="7874" width="70.7265625" style="12" customWidth="1"/>
    <col min="7875" max="7877" width="14.1796875" style="12" customWidth="1"/>
    <col min="7878" max="7878" width="70.7265625" style="12" customWidth="1"/>
    <col min="7879" max="7881" width="14.1796875" style="12" customWidth="1"/>
    <col min="7882" max="7882" width="70.7265625" style="12" customWidth="1"/>
    <col min="7883" max="7885" width="14.1796875" style="12" customWidth="1"/>
    <col min="7886" max="7886" width="70.7265625" style="12" customWidth="1"/>
    <col min="7887" max="7889" width="14.1796875" style="12" customWidth="1"/>
    <col min="7890" max="7890" width="70.7265625" style="12" customWidth="1"/>
    <col min="7891" max="7893" width="14.1796875" style="12" customWidth="1"/>
    <col min="7894" max="7894" width="70.7265625" style="12" customWidth="1"/>
    <col min="7895" max="7897" width="14.1796875" style="12" customWidth="1"/>
    <col min="7898" max="7898" width="70.7265625" style="12" customWidth="1"/>
    <col min="7899" max="7901" width="14.1796875" style="12" customWidth="1"/>
    <col min="7902" max="7902" width="70.7265625" style="12" customWidth="1"/>
    <col min="7903" max="7905" width="14.1796875" style="12" customWidth="1"/>
    <col min="7906" max="7906" width="70.7265625" style="12" customWidth="1"/>
    <col min="7907" max="7909" width="14.1796875" style="12" customWidth="1"/>
    <col min="7910" max="7910" width="70.7265625" style="12" customWidth="1"/>
    <col min="7911" max="7913" width="14.1796875" style="12" customWidth="1"/>
    <col min="7914" max="7914" width="70.7265625" style="12" customWidth="1"/>
    <col min="7915" max="7917" width="14.1796875" style="12" customWidth="1"/>
    <col min="7918" max="7918" width="70.7265625" style="12" customWidth="1"/>
    <col min="7919" max="7921" width="14.1796875" style="12" customWidth="1"/>
    <col min="7922" max="7922" width="70.7265625" style="12" customWidth="1"/>
    <col min="7923" max="7925" width="14.1796875" style="12" customWidth="1"/>
    <col min="7926" max="7926" width="70.7265625" style="12" customWidth="1"/>
    <col min="7927" max="7929" width="14.1796875" style="12" customWidth="1"/>
    <col min="7930" max="7930" width="70.7265625" style="12" customWidth="1"/>
    <col min="7931" max="7933" width="14.1796875" style="12" customWidth="1"/>
    <col min="7934" max="7934" width="70.7265625" style="12" customWidth="1"/>
    <col min="7935" max="7937" width="14.1796875" style="12" customWidth="1"/>
    <col min="7938" max="7938" width="70.7265625" style="12" customWidth="1"/>
    <col min="7939" max="7941" width="14.1796875" style="12" customWidth="1"/>
    <col min="7942" max="7942" width="70.7265625" style="12" customWidth="1"/>
    <col min="7943" max="7945" width="14.1796875" style="12" customWidth="1"/>
    <col min="7946" max="7946" width="70.7265625" style="12" customWidth="1"/>
    <col min="7947" max="7949" width="14.1796875" style="12" customWidth="1"/>
    <col min="7950" max="7950" width="70.7265625" style="12" customWidth="1"/>
    <col min="7951" max="7953" width="14.1796875" style="12" customWidth="1"/>
    <col min="7954" max="7954" width="70.7265625" style="12" customWidth="1"/>
    <col min="7955" max="7957" width="14.1796875" style="12" customWidth="1"/>
    <col min="7958" max="7958" width="70.7265625" style="12" customWidth="1"/>
    <col min="7959" max="7961" width="14.1796875" style="12" customWidth="1"/>
    <col min="7962" max="7962" width="70.7265625" style="12" customWidth="1"/>
    <col min="7963" max="7965" width="14.1796875" style="12" customWidth="1"/>
    <col min="7966" max="7966" width="70.7265625" style="12" customWidth="1"/>
    <col min="7967" max="7969" width="14.1796875" style="12" customWidth="1"/>
    <col min="7970" max="7970" width="70.7265625" style="12" customWidth="1"/>
    <col min="7971" max="7973" width="14.1796875" style="12" customWidth="1"/>
    <col min="7974" max="7974" width="70.7265625" style="12" customWidth="1"/>
    <col min="7975" max="7977" width="14.1796875" style="12" customWidth="1"/>
    <col min="7978" max="7978" width="70.7265625" style="12" customWidth="1"/>
    <col min="7979" max="7981" width="14.1796875" style="12" customWidth="1"/>
    <col min="7982" max="7982" width="70.7265625" style="12" customWidth="1"/>
    <col min="7983" max="7985" width="14.1796875" style="12" customWidth="1"/>
    <col min="7986" max="7986" width="70.7265625" style="12" customWidth="1"/>
    <col min="7987" max="7989" width="14.1796875" style="12" customWidth="1"/>
    <col min="7990" max="7990" width="70.7265625" style="12" customWidth="1"/>
    <col min="7991" max="7993" width="14.1796875" style="12" customWidth="1"/>
    <col min="7994" max="7994" width="70.7265625" style="12" customWidth="1"/>
    <col min="7995" max="7997" width="14.1796875" style="12" customWidth="1"/>
    <col min="7998" max="7998" width="70.7265625" style="12" customWidth="1"/>
    <col min="7999" max="8001" width="14.1796875" style="12" customWidth="1"/>
    <col min="8002" max="8002" width="70.7265625" style="12" customWidth="1"/>
    <col min="8003" max="8005" width="14.1796875" style="12" customWidth="1"/>
    <col min="8006" max="8006" width="70.7265625" style="12" customWidth="1"/>
    <col min="8007" max="8009" width="14.1796875" style="12" customWidth="1"/>
    <col min="8010" max="8010" width="70.7265625" style="12" customWidth="1"/>
    <col min="8011" max="8013" width="14.1796875" style="12" customWidth="1"/>
    <col min="8014" max="8014" width="70.7265625" style="12" customWidth="1"/>
    <col min="8015" max="8017" width="14.1796875" style="12" customWidth="1"/>
    <col min="8018" max="8018" width="70.7265625" style="12" customWidth="1"/>
    <col min="8019" max="8021" width="14.1796875" style="12" customWidth="1"/>
    <col min="8022" max="8022" width="70.7265625" style="12" customWidth="1"/>
    <col min="8023" max="8025" width="14.1796875" style="12" customWidth="1"/>
    <col min="8026" max="8026" width="70.7265625" style="12" customWidth="1"/>
    <col min="8027" max="8029" width="14.1796875" style="12" customWidth="1"/>
    <col min="8030" max="8030" width="70.7265625" style="12" customWidth="1"/>
    <col min="8031" max="8033" width="14.1796875" style="12" customWidth="1"/>
    <col min="8034" max="8034" width="70.7265625" style="12" customWidth="1"/>
    <col min="8035" max="8037" width="14.1796875" style="12" customWidth="1"/>
    <col min="8038" max="8038" width="70.7265625" style="12" customWidth="1"/>
    <col min="8039" max="8041" width="14.1796875" style="12" customWidth="1"/>
    <col min="8042" max="8042" width="70.7265625" style="12" customWidth="1"/>
    <col min="8043" max="8045" width="14.1796875" style="12" customWidth="1"/>
    <col min="8046" max="8046" width="70.7265625" style="12" customWidth="1"/>
    <col min="8047" max="8049" width="14.1796875" style="12" customWidth="1"/>
    <col min="8050" max="8050" width="70.7265625" style="12" customWidth="1"/>
    <col min="8051" max="8053" width="14.1796875" style="12" customWidth="1"/>
    <col min="8054" max="8054" width="70.7265625" style="12" customWidth="1"/>
    <col min="8055" max="8057" width="14.1796875" style="12" customWidth="1"/>
    <col min="8058" max="8058" width="70.7265625" style="12" customWidth="1"/>
    <col min="8059" max="8061" width="14.1796875" style="12" customWidth="1"/>
    <col min="8062" max="8062" width="70.7265625" style="12" customWidth="1"/>
    <col min="8063" max="8065" width="14.1796875" style="12" customWidth="1"/>
    <col min="8066" max="8066" width="70.7265625" style="12" customWidth="1"/>
    <col min="8067" max="8069" width="14.1796875" style="12" customWidth="1"/>
    <col min="8070" max="8070" width="70.7265625" style="12" customWidth="1"/>
    <col min="8071" max="8073" width="14.1796875" style="12" customWidth="1"/>
    <col min="8074" max="8074" width="70.7265625" style="12" customWidth="1"/>
    <col min="8075" max="8077" width="14.1796875" style="12" customWidth="1"/>
    <col min="8078" max="8078" width="70.7265625" style="12" customWidth="1"/>
    <col min="8079" max="8081" width="14.1796875" style="12" customWidth="1"/>
    <col min="8082" max="8082" width="70.7265625" style="12" customWidth="1"/>
    <col min="8083" max="8085" width="14.1796875" style="12" customWidth="1"/>
    <col min="8086" max="8086" width="70.7265625" style="12" customWidth="1"/>
    <col min="8087" max="8089" width="14.1796875" style="12" customWidth="1"/>
    <col min="8090" max="8090" width="70.7265625" style="12" customWidth="1"/>
    <col min="8091" max="8093" width="14.1796875" style="12" customWidth="1"/>
    <col min="8094" max="8094" width="70.7265625" style="12" customWidth="1"/>
    <col min="8095" max="8097" width="14.1796875" style="12" customWidth="1"/>
    <col min="8098" max="8098" width="70.7265625" style="12" customWidth="1"/>
    <col min="8099" max="8101" width="14.1796875" style="12" customWidth="1"/>
    <col min="8102" max="8102" width="70.7265625" style="12" customWidth="1"/>
    <col min="8103" max="8105" width="14.1796875" style="12" customWidth="1"/>
    <col min="8106" max="8106" width="70.7265625" style="12" customWidth="1"/>
    <col min="8107" max="8109" width="14.1796875" style="12" customWidth="1"/>
    <col min="8110" max="8110" width="70.7265625" style="12" customWidth="1"/>
    <col min="8111" max="8113" width="14.1796875" style="12" customWidth="1"/>
    <col min="8114" max="8114" width="70.7265625" style="12" customWidth="1"/>
    <col min="8115" max="8117" width="14.1796875" style="12" customWidth="1"/>
    <col min="8118" max="8118" width="70.7265625" style="12" customWidth="1"/>
    <col min="8119" max="8121" width="14.1796875" style="12" customWidth="1"/>
    <col min="8122" max="8122" width="70.7265625" style="12" customWidth="1"/>
    <col min="8123" max="8125" width="14.1796875" style="12" customWidth="1"/>
    <col min="8126" max="8126" width="70.7265625" style="12" customWidth="1"/>
    <col min="8127" max="8129" width="14.1796875" style="12" customWidth="1"/>
    <col min="8130" max="8130" width="70.7265625" style="12" customWidth="1"/>
    <col min="8131" max="8133" width="14.1796875" style="12" customWidth="1"/>
    <col min="8134" max="8134" width="70.7265625" style="12" customWidth="1"/>
    <col min="8135" max="8137" width="14.1796875" style="12" customWidth="1"/>
    <col min="8138" max="8138" width="70.7265625" style="12" customWidth="1"/>
    <col min="8139" max="8141" width="14.1796875" style="12" customWidth="1"/>
    <col min="8142" max="8142" width="70.7265625" style="12" customWidth="1"/>
    <col min="8143" max="8145" width="14.1796875" style="12" customWidth="1"/>
    <col min="8146" max="8146" width="70.7265625" style="12" customWidth="1"/>
    <col min="8147" max="8149" width="14.1796875" style="12" customWidth="1"/>
    <col min="8150" max="8150" width="70.7265625" style="12" customWidth="1"/>
    <col min="8151" max="8153" width="14.1796875" style="12" customWidth="1"/>
    <col min="8154" max="8154" width="70.7265625" style="12" customWidth="1"/>
    <col min="8155" max="8157" width="14.1796875" style="12" customWidth="1"/>
    <col min="8158" max="8158" width="70.7265625" style="12" customWidth="1"/>
    <col min="8159" max="8161" width="14.1796875" style="12" customWidth="1"/>
    <col min="8162" max="8162" width="70.7265625" style="12" customWidth="1"/>
    <col min="8163" max="8165" width="14.1796875" style="12" customWidth="1"/>
    <col min="8166" max="8166" width="70.7265625" style="12" customWidth="1"/>
    <col min="8167" max="8169" width="14.1796875" style="12" customWidth="1"/>
    <col min="8170" max="8170" width="70.7265625" style="12" customWidth="1"/>
    <col min="8171" max="8173" width="14.1796875" style="12" customWidth="1"/>
    <col min="8174" max="8174" width="70.7265625" style="12" customWidth="1"/>
    <col min="8175" max="8177" width="14.1796875" style="12" customWidth="1"/>
    <col min="8178" max="8178" width="70.7265625" style="12" customWidth="1"/>
    <col min="8179" max="8181" width="14.1796875" style="12" customWidth="1"/>
    <col min="8182" max="8182" width="70.7265625" style="12" customWidth="1"/>
    <col min="8183" max="8185" width="14.1796875" style="12" customWidth="1"/>
    <col min="8186" max="8186" width="70.7265625" style="12" customWidth="1"/>
    <col min="8187" max="8189" width="14.1796875" style="12" customWidth="1"/>
    <col min="8190" max="8190" width="70.7265625" style="12" customWidth="1"/>
    <col min="8191" max="8193" width="14.1796875" style="12" customWidth="1"/>
    <col min="8194" max="8194" width="70.7265625" style="12" customWidth="1"/>
    <col min="8195" max="8197" width="14.1796875" style="12" customWidth="1"/>
    <col min="8198" max="8198" width="70.7265625" style="12" customWidth="1"/>
    <col min="8199" max="8201" width="14.1796875" style="12" customWidth="1"/>
    <col min="8202" max="8202" width="70.7265625" style="12" customWidth="1"/>
    <col min="8203" max="8205" width="14.1796875" style="12" customWidth="1"/>
    <col min="8206" max="8206" width="70.7265625" style="12" customWidth="1"/>
    <col min="8207" max="8209" width="14.1796875" style="12" customWidth="1"/>
    <col min="8210" max="8210" width="70.7265625" style="12" customWidth="1"/>
    <col min="8211" max="8213" width="14.1796875" style="12" customWidth="1"/>
    <col min="8214" max="8214" width="70.7265625" style="12" customWidth="1"/>
    <col min="8215" max="8217" width="14.1796875" style="12" customWidth="1"/>
    <col min="8218" max="8218" width="70.7265625" style="12" customWidth="1"/>
    <col min="8219" max="8221" width="14.1796875" style="12" customWidth="1"/>
    <col min="8222" max="8222" width="70.7265625" style="12" customWidth="1"/>
    <col min="8223" max="8225" width="14.1796875" style="12" customWidth="1"/>
    <col min="8226" max="8226" width="70.7265625" style="12" customWidth="1"/>
    <col min="8227" max="8229" width="14.1796875" style="12" customWidth="1"/>
    <col min="8230" max="8230" width="70.7265625" style="12" customWidth="1"/>
    <col min="8231" max="8233" width="14.1796875" style="12" customWidth="1"/>
    <col min="8234" max="8234" width="70.7265625" style="12" customWidth="1"/>
    <col min="8235" max="8237" width="14.1796875" style="12" customWidth="1"/>
    <col min="8238" max="8238" width="70.7265625" style="12" customWidth="1"/>
    <col min="8239" max="8241" width="14.1796875" style="12" customWidth="1"/>
    <col min="8242" max="8242" width="70.7265625" style="12" customWidth="1"/>
    <col min="8243" max="8245" width="14.1796875" style="12" customWidth="1"/>
    <col min="8246" max="8246" width="70.7265625" style="12" customWidth="1"/>
    <col min="8247" max="8249" width="14.1796875" style="12" customWidth="1"/>
    <col min="8250" max="8250" width="70.7265625" style="12" customWidth="1"/>
    <col min="8251" max="8253" width="14.1796875" style="12" customWidth="1"/>
    <col min="8254" max="8254" width="70.7265625" style="12" customWidth="1"/>
    <col min="8255" max="8257" width="14.1796875" style="12" customWidth="1"/>
    <col min="8258" max="8258" width="70.7265625" style="12" customWidth="1"/>
    <col min="8259" max="8261" width="14.1796875" style="12" customWidth="1"/>
    <col min="8262" max="8262" width="70.7265625" style="12" customWidth="1"/>
    <col min="8263" max="8265" width="14.1796875" style="12" customWidth="1"/>
    <col min="8266" max="8266" width="70.7265625" style="12" customWidth="1"/>
    <col min="8267" max="8269" width="14.1796875" style="12" customWidth="1"/>
    <col min="8270" max="8270" width="70.7265625" style="12" customWidth="1"/>
    <col min="8271" max="8273" width="14.1796875" style="12" customWidth="1"/>
    <col min="8274" max="8274" width="70.7265625" style="12" customWidth="1"/>
    <col min="8275" max="8277" width="14.1796875" style="12" customWidth="1"/>
    <col min="8278" max="8278" width="70.7265625" style="12" customWidth="1"/>
    <col min="8279" max="8281" width="14.1796875" style="12" customWidth="1"/>
    <col min="8282" max="8282" width="70.7265625" style="12" customWidth="1"/>
    <col min="8283" max="8285" width="14.1796875" style="12" customWidth="1"/>
    <col min="8286" max="8286" width="70.7265625" style="12" customWidth="1"/>
    <col min="8287" max="8289" width="14.1796875" style="12" customWidth="1"/>
    <col min="8290" max="8290" width="70.7265625" style="12" customWidth="1"/>
    <col min="8291" max="8293" width="14.1796875" style="12" customWidth="1"/>
    <col min="8294" max="8294" width="70.7265625" style="12" customWidth="1"/>
    <col min="8295" max="8297" width="14.1796875" style="12" customWidth="1"/>
    <col min="8298" max="8298" width="70.7265625" style="12" customWidth="1"/>
    <col min="8299" max="8301" width="14.1796875" style="12" customWidth="1"/>
    <col min="8302" max="8302" width="70.7265625" style="12" customWidth="1"/>
    <col min="8303" max="8305" width="14.1796875" style="12" customWidth="1"/>
    <col min="8306" max="8306" width="70.7265625" style="12" customWidth="1"/>
    <col min="8307" max="8309" width="14.1796875" style="12" customWidth="1"/>
    <col min="8310" max="8310" width="70.7265625" style="12" customWidth="1"/>
    <col min="8311" max="8313" width="14.1796875" style="12" customWidth="1"/>
    <col min="8314" max="8314" width="70.7265625" style="12" customWidth="1"/>
    <col min="8315" max="8317" width="14.1796875" style="12" customWidth="1"/>
    <col min="8318" max="8318" width="70.7265625" style="12" customWidth="1"/>
    <col min="8319" max="8321" width="14.1796875" style="12" customWidth="1"/>
    <col min="8322" max="8322" width="70.7265625" style="12" customWidth="1"/>
    <col min="8323" max="8325" width="14.1796875" style="12" customWidth="1"/>
    <col min="8326" max="8326" width="70.7265625" style="12" customWidth="1"/>
    <col min="8327" max="8329" width="14.1796875" style="12" customWidth="1"/>
    <col min="8330" max="8330" width="70.7265625" style="12" customWidth="1"/>
    <col min="8331" max="8333" width="14.1796875" style="12" customWidth="1"/>
    <col min="8334" max="8334" width="70.7265625" style="12" customWidth="1"/>
    <col min="8335" max="8337" width="14.1796875" style="12" customWidth="1"/>
    <col min="8338" max="8338" width="70.7265625" style="12" customWidth="1"/>
    <col min="8339" max="8341" width="14.1796875" style="12" customWidth="1"/>
    <col min="8342" max="8342" width="70.7265625" style="12" customWidth="1"/>
    <col min="8343" max="8345" width="14.1796875" style="12" customWidth="1"/>
    <col min="8346" max="8346" width="70.7265625" style="12" customWidth="1"/>
    <col min="8347" max="8349" width="14.1796875" style="12" customWidth="1"/>
    <col min="8350" max="8350" width="70.7265625" style="12" customWidth="1"/>
    <col min="8351" max="8353" width="14.1796875" style="12" customWidth="1"/>
    <col min="8354" max="8354" width="70.7265625" style="12" customWidth="1"/>
    <col min="8355" max="8357" width="14.1796875" style="12" customWidth="1"/>
    <col min="8358" max="8358" width="70.7265625" style="12" customWidth="1"/>
    <col min="8359" max="8361" width="14.1796875" style="12" customWidth="1"/>
    <col min="8362" max="8362" width="70.7265625" style="12" customWidth="1"/>
    <col min="8363" max="8365" width="14.1796875" style="12" customWidth="1"/>
    <col min="8366" max="8366" width="70.7265625" style="12" customWidth="1"/>
    <col min="8367" max="8369" width="14.1796875" style="12" customWidth="1"/>
    <col min="8370" max="8370" width="70.7265625" style="12" customWidth="1"/>
    <col min="8371" max="8373" width="14.1796875" style="12" customWidth="1"/>
    <col min="8374" max="8374" width="70.7265625" style="12" customWidth="1"/>
    <col min="8375" max="8377" width="14.1796875" style="12" customWidth="1"/>
    <col min="8378" max="8378" width="70.7265625" style="12" customWidth="1"/>
    <col min="8379" max="8381" width="14.1796875" style="12" customWidth="1"/>
    <col min="8382" max="8382" width="70.7265625" style="12" customWidth="1"/>
    <col min="8383" max="8385" width="14.1796875" style="12" customWidth="1"/>
    <col min="8386" max="8386" width="70.7265625" style="12" customWidth="1"/>
    <col min="8387" max="8389" width="14.1796875" style="12" customWidth="1"/>
    <col min="8390" max="8390" width="70.7265625" style="12" customWidth="1"/>
    <col min="8391" max="8393" width="14.1796875" style="12" customWidth="1"/>
    <col min="8394" max="8394" width="70.7265625" style="12" customWidth="1"/>
    <col min="8395" max="8397" width="14.1796875" style="12" customWidth="1"/>
    <col min="8398" max="8398" width="70.7265625" style="12" customWidth="1"/>
    <col min="8399" max="8401" width="14.1796875" style="12" customWidth="1"/>
    <col min="8402" max="8402" width="70.7265625" style="12" customWidth="1"/>
    <col min="8403" max="8405" width="14.1796875" style="12" customWidth="1"/>
    <col min="8406" max="8406" width="70.7265625" style="12" customWidth="1"/>
    <col min="8407" max="8409" width="14.1796875" style="12" customWidth="1"/>
    <col min="8410" max="8410" width="70.7265625" style="12" customWidth="1"/>
    <col min="8411" max="8413" width="14.1796875" style="12" customWidth="1"/>
    <col min="8414" max="8414" width="70.7265625" style="12" customWidth="1"/>
    <col min="8415" max="8417" width="14.1796875" style="12" customWidth="1"/>
    <col min="8418" max="8418" width="70.7265625" style="12" customWidth="1"/>
    <col min="8419" max="8421" width="14.1796875" style="12" customWidth="1"/>
    <col min="8422" max="8422" width="70.7265625" style="12" customWidth="1"/>
    <col min="8423" max="8425" width="14.1796875" style="12" customWidth="1"/>
    <col min="8426" max="8426" width="70.7265625" style="12" customWidth="1"/>
    <col min="8427" max="8429" width="14.1796875" style="12" customWidth="1"/>
    <col min="8430" max="8430" width="70.7265625" style="12" customWidth="1"/>
    <col min="8431" max="8433" width="14.1796875" style="12" customWidth="1"/>
    <col min="8434" max="8434" width="70.7265625" style="12" customWidth="1"/>
    <col min="8435" max="8437" width="14.1796875" style="12" customWidth="1"/>
    <col min="8438" max="8438" width="70.7265625" style="12" customWidth="1"/>
    <col min="8439" max="8441" width="14.1796875" style="12" customWidth="1"/>
    <col min="8442" max="8442" width="70.7265625" style="12" customWidth="1"/>
    <col min="8443" max="8445" width="14.1796875" style="12" customWidth="1"/>
    <col min="8446" max="8446" width="70.7265625" style="12" customWidth="1"/>
    <col min="8447" max="8449" width="14.1796875" style="12" customWidth="1"/>
    <col min="8450" max="8450" width="70.7265625" style="12" customWidth="1"/>
    <col min="8451" max="8453" width="14.1796875" style="12" customWidth="1"/>
    <col min="8454" max="8454" width="70.7265625" style="12" customWidth="1"/>
    <col min="8455" max="8457" width="14.1796875" style="12" customWidth="1"/>
    <col min="8458" max="8458" width="70.7265625" style="12" customWidth="1"/>
    <col min="8459" max="8461" width="14.1796875" style="12" customWidth="1"/>
    <col min="8462" max="8462" width="70.7265625" style="12" customWidth="1"/>
    <col min="8463" max="8465" width="14.1796875" style="12" customWidth="1"/>
    <col min="8466" max="8466" width="70.7265625" style="12" customWidth="1"/>
    <col min="8467" max="8469" width="14.1796875" style="12" customWidth="1"/>
    <col min="8470" max="8470" width="70.7265625" style="12" customWidth="1"/>
    <col min="8471" max="8473" width="14.1796875" style="12" customWidth="1"/>
    <col min="8474" max="8474" width="70.7265625" style="12" customWidth="1"/>
    <col min="8475" max="8477" width="14.1796875" style="12" customWidth="1"/>
    <col min="8478" max="8478" width="70.7265625" style="12" customWidth="1"/>
    <col min="8479" max="8481" width="14.1796875" style="12" customWidth="1"/>
    <col min="8482" max="8482" width="70.7265625" style="12" customWidth="1"/>
    <col min="8483" max="8485" width="14.1796875" style="12" customWidth="1"/>
    <col min="8486" max="8486" width="70.7265625" style="12" customWidth="1"/>
    <col min="8487" max="8489" width="14.1796875" style="12" customWidth="1"/>
    <col min="8490" max="8490" width="70.7265625" style="12" customWidth="1"/>
    <col min="8491" max="8493" width="14.1796875" style="12" customWidth="1"/>
    <col min="8494" max="8494" width="70.7265625" style="12" customWidth="1"/>
    <col min="8495" max="8497" width="14.1796875" style="12" customWidth="1"/>
    <col min="8498" max="8498" width="70.7265625" style="12" customWidth="1"/>
    <col min="8499" max="8501" width="14.1796875" style="12" customWidth="1"/>
    <col min="8502" max="8502" width="70.7265625" style="12" customWidth="1"/>
    <col min="8503" max="8505" width="14.1796875" style="12" customWidth="1"/>
    <col min="8506" max="8506" width="70.7265625" style="12" customWidth="1"/>
    <col min="8507" max="8509" width="14.1796875" style="12" customWidth="1"/>
    <col min="8510" max="8510" width="70.7265625" style="12" customWidth="1"/>
    <col min="8511" max="8513" width="14.1796875" style="12" customWidth="1"/>
    <col min="8514" max="8514" width="70.7265625" style="12" customWidth="1"/>
    <col min="8515" max="8517" width="14.1796875" style="12" customWidth="1"/>
    <col min="8518" max="8518" width="70.7265625" style="12" customWidth="1"/>
    <col min="8519" max="8521" width="14.1796875" style="12" customWidth="1"/>
    <col min="8522" max="8522" width="70.7265625" style="12" customWidth="1"/>
    <col min="8523" max="8525" width="14.1796875" style="12" customWidth="1"/>
    <col min="8526" max="8526" width="70.7265625" style="12" customWidth="1"/>
    <col min="8527" max="8529" width="14.1796875" style="12" customWidth="1"/>
    <col min="8530" max="8530" width="70.7265625" style="12" customWidth="1"/>
    <col min="8531" max="8533" width="14.1796875" style="12" customWidth="1"/>
    <col min="8534" max="8534" width="70.7265625" style="12" customWidth="1"/>
    <col min="8535" max="8537" width="14.1796875" style="12" customWidth="1"/>
    <col min="8538" max="8538" width="70.7265625" style="12" customWidth="1"/>
    <col min="8539" max="8541" width="14.1796875" style="12" customWidth="1"/>
    <col min="8542" max="8542" width="70.7265625" style="12" customWidth="1"/>
    <col min="8543" max="8545" width="14.1796875" style="12" customWidth="1"/>
    <col min="8546" max="8546" width="70.7265625" style="12" customWidth="1"/>
    <col min="8547" max="8549" width="14.1796875" style="12" customWidth="1"/>
    <col min="8550" max="8550" width="70.7265625" style="12" customWidth="1"/>
    <col min="8551" max="8553" width="14.1796875" style="12" customWidth="1"/>
    <col min="8554" max="8554" width="70.7265625" style="12" customWidth="1"/>
    <col min="8555" max="8557" width="14.1796875" style="12" customWidth="1"/>
    <col min="8558" max="8558" width="70.7265625" style="12" customWidth="1"/>
    <col min="8559" max="8561" width="14.1796875" style="12" customWidth="1"/>
    <col min="8562" max="8562" width="70.7265625" style="12" customWidth="1"/>
    <col min="8563" max="8565" width="14.1796875" style="12" customWidth="1"/>
    <col min="8566" max="8566" width="70.7265625" style="12" customWidth="1"/>
    <col min="8567" max="8569" width="14.1796875" style="12" customWidth="1"/>
    <col min="8570" max="8570" width="70.7265625" style="12" customWidth="1"/>
    <col min="8571" max="8573" width="14.1796875" style="12" customWidth="1"/>
    <col min="8574" max="8574" width="70.7265625" style="12" customWidth="1"/>
    <col min="8575" max="8577" width="14.1796875" style="12" customWidth="1"/>
    <col min="8578" max="8578" width="70.7265625" style="12" customWidth="1"/>
    <col min="8579" max="8581" width="14.1796875" style="12" customWidth="1"/>
    <col min="8582" max="8582" width="70.7265625" style="12" customWidth="1"/>
    <col min="8583" max="8585" width="14.1796875" style="12" customWidth="1"/>
    <col min="8586" max="8586" width="70.7265625" style="12" customWidth="1"/>
    <col min="8587" max="8589" width="14.1796875" style="12" customWidth="1"/>
    <col min="8590" max="8590" width="70.7265625" style="12" customWidth="1"/>
    <col min="8591" max="8593" width="14.1796875" style="12" customWidth="1"/>
    <col min="8594" max="8594" width="70.7265625" style="12" customWidth="1"/>
    <col min="8595" max="8597" width="14.1796875" style="12" customWidth="1"/>
    <col min="8598" max="8598" width="70.7265625" style="12" customWidth="1"/>
    <col min="8599" max="8601" width="14.1796875" style="12" customWidth="1"/>
    <col min="8602" max="8602" width="70.7265625" style="12" customWidth="1"/>
    <col min="8603" max="8605" width="14.1796875" style="12" customWidth="1"/>
    <col min="8606" max="8606" width="70.7265625" style="12" customWidth="1"/>
    <col min="8607" max="8609" width="14.1796875" style="12" customWidth="1"/>
    <col min="8610" max="8610" width="70.7265625" style="12" customWidth="1"/>
    <col min="8611" max="8613" width="14.1796875" style="12" customWidth="1"/>
    <col min="8614" max="8614" width="70.7265625" style="12" customWidth="1"/>
    <col min="8615" max="8617" width="14.1796875" style="12" customWidth="1"/>
    <col min="8618" max="8618" width="70.7265625" style="12" customWidth="1"/>
    <col min="8619" max="8621" width="14.1796875" style="12" customWidth="1"/>
    <col min="8622" max="8622" width="70.7265625" style="12" customWidth="1"/>
    <col min="8623" max="8625" width="14.1796875" style="12" customWidth="1"/>
    <col min="8626" max="8626" width="70.7265625" style="12" customWidth="1"/>
    <col min="8627" max="8629" width="14.1796875" style="12" customWidth="1"/>
    <col min="8630" max="8630" width="70.7265625" style="12" customWidth="1"/>
    <col min="8631" max="8633" width="14.1796875" style="12" customWidth="1"/>
    <col min="8634" max="8634" width="70.7265625" style="12" customWidth="1"/>
    <col min="8635" max="8637" width="14.1796875" style="12" customWidth="1"/>
    <col min="8638" max="8638" width="70.7265625" style="12" customWidth="1"/>
    <col min="8639" max="8641" width="14.1796875" style="12" customWidth="1"/>
    <col min="8642" max="8642" width="70.7265625" style="12" customWidth="1"/>
    <col min="8643" max="8645" width="14.1796875" style="12" customWidth="1"/>
    <col min="8646" max="8646" width="70.7265625" style="12" customWidth="1"/>
    <col min="8647" max="8649" width="14.1796875" style="12" customWidth="1"/>
    <col min="8650" max="8650" width="70.7265625" style="12" customWidth="1"/>
    <col min="8651" max="8653" width="14.1796875" style="12" customWidth="1"/>
    <col min="8654" max="8654" width="70.7265625" style="12" customWidth="1"/>
    <col min="8655" max="8657" width="14.1796875" style="12" customWidth="1"/>
    <col min="8658" max="8658" width="70.7265625" style="12" customWidth="1"/>
    <col min="8659" max="8661" width="14.1796875" style="12" customWidth="1"/>
    <col min="8662" max="8662" width="70.7265625" style="12" customWidth="1"/>
    <col min="8663" max="8665" width="14.1796875" style="12" customWidth="1"/>
    <col min="8666" max="8666" width="70.7265625" style="12" customWidth="1"/>
    <col min="8667" max="8669" width="14.1796875" style="12" customWidth="1"/>
    <col min="8670" max="8670" width="70.7265625" style="12" customWidth="1"/>
    <col min="8671" max="8673" width="14.1796875" style="12" customWidth="1"/>
    <col min="8674" max="8674" width="70.7265625" style="12" customWidth="1"/>
    <col min="8675" max="8677" width="14.1796875" style="12" customWidth="1"/>
    <col min="8678" max="8678" width="70.7265625" style="12" customWidth="1"/>
    <col min="8679" max="8681" width="14.1796875" style="12" customWidth="1"/>
    <col min="8682" max="8682" width="70.7265625" style="12" customWidth="1"/>
    <col min="8683" max="8685" width="14.1796875" style="12" customWidth="1"/>
    <col min="8686" max="8686" width="70.7265625" style="12" customWidth="1"/>
    <col min="8687" max="8689" width="14.1796875" style="12" customWidth="1"/>
    <col min="8690" max="8690" width="70.7265625" style="12" customWidth="1"/>
    <col min="8691" max="8693" width="14.1796875" style="12" customWidth="1"/>
    <col min="8694" max="8694" width="70.7265625" style="12" customWidth="1"/>
    <col min="8695" max="8697" width="14.1796875" style="12" customWidth="1"/>
    <col min="8698" max="8698" width="70.7265625" style="12" customWidth="1"/>
    <col min="8699" max="8701" width="14.1796875" style="12" customWidth="1"/>
    <col min="8702" max="8702" width="70.7265625" style="12" customWidth="1"/>
    <col min="8703" max="8705" width="14.1796875" style="12" customWidth="1"/>
    <col min="8706" max="8706" width="70.7265625" style="12" customWidth="1"/>
    <col min="8707" max="8709" width="14.1796875" style="12" customWidth="1"/>
    <col min="8710" max="8710" width="70.7265625" style="12" customWidth="1"/>
    <col min="8711" max="8713" width="14.1796875" style="12" customWidth="1"/>
    <col min="8714" max="8714" width="70.7265625" style="12" customWidth="1"/>
    <col min="8715" max="8717" width="14.1796875" style="12" customWidth="1"/>
    <col min="8718" max="8718" width="70.7265625" style="12" customWidth="1"/>
    <col min="8719" max="8721" width="14.1796875" style="12" customWidth="1"/>
    <col min="8722" max="8722" width="70.7265625" style="12" customWidth="1"/>
    <col min="8723" max="8725" width="14.1796875" style="12" customWidth="1"/>
    <col min="8726" max="8726" width="70.7265625" style="12" customWidth="1"/>
    <col min="8727" max="8729" width="14.1796875" style="12" customWidth="1"/>
    <col min="8730" max="8730" width="70.7265625" style="12" customWidth="1"/>
    <col min="8731" max="8733" width="14.1796875" style="12" customWidth="1"/>
    <col min="8734" max="8734" width="70.7265625" style="12" customWidth="1"/>
    <col min="8735" max="8737" width="14.1796875" style="12" customWidth="1"/>
    <col min="8738" max="8738" width="70.7265625" style="12" customWidth="1"/>
    <col min="8739" max="8741" width="14.1796875" style="12" customWidth="1"/>
    <col min="8742" max="8742" width="70.7265625" style="12" customWidth="1"/>
    <col min="8743" max="8745" width="14.1796875" style="12" customWidth="1"/>
    <col min="8746" max="8746" width="70.7265625" style="12" customWidth="1"/>
    <col min="8747" max="8749" width="14.1796875" style="12" customWidth="1"/>
    <col min="8750" max="8750" width="70.7265625" style="12" customWidth="1"/>
    <col min="8751" max="8753" width="14.1796875" style="12" customWidth="1"/>
    <col min="8754" max="8754" width="70.7265625" style="12" customWidth="1"/>
    <col min="8755" max="8757" width="14.1796875" style="12" customWidth="1"/>
    <col min="8758" max="8758" width="70.7265625" style="12" customWidth="1"/>
    <col min="8759" max="8761" width="14.1796875" style="12" customWidth="1"/>
    <col min="8762" max="8762" width="70.7265625" style="12" customWidth="1"/>
    <col min="8763" max="8765" width="14.1796875" style="12" customWidth="1"/>
    <col min="8766" max="8766" width="70.7265625" style="12" customWidth="1"/>
    <col min="8767" max="8769" width="14.1796875" style="12" customWidth="1"/>
    <col min="8770" max="8770" width="70.7265625" style="12" customWidth="1"/>
    <col min="8771" max="8773" width="14.1796875" style="12" customWidth="1"/>
    <col min="8774" max="8774" width="70.7265625" style="12" customWidth="1"/>
    <col min="8775" max="8777" width="14.1796875" style="12" customWidth="1"/>
    <col min="8778" max="8778" width="70.7265625" style="12" customWidth="1"/>
    <col min="8779" max="8781" width="14.1796875" style="12" customWidth="1"/>
    <col min="8782" max="8782" width="70.7265625" style="12" customWidth="1"/>
    <col min="8783" max="8785" width="14.1796875" style="12" customWidth="1"/>
    <col min="8786" max="8786" width="70.7265625" style="12" customWidth="1"/>
    <col min="8787" max="8789" width="14.1796875" style="12" customWidth="1"/>
    <col min="8790" max="8790" width="70.7265625" style="12" customWidth="1"/>
    <col min="8791" max="8793" width="14.1796875" style="12" customWidth="1"/>
    <col min="8794" max="8794" width="70.7265625" style="12" customWidth="1"/>
    <col min="8795" max="8797" width="14.1796875" style="12" customWidth="1"/>
    <col min="8798" max="8798" width="70.7265625" style="12" customWidth="1"/>
    <col min="8799" max="8801" width="14.1796875" style="12" customWidth="1"/>
    <col min="8802" max="8802" width="70.7265625" style="12" customWidth="1"/>
    <col min="8803" max="8805" width="14.1796875" style="12" customWidth="1"/>
    <col min="8806" max="8806" width="70.7265625" style="12" customWidth="1"/>
    <col min="8807" max="8809" width="14.1796875" style="12" customWidth="1"/>
    <col min="8810" max="8810" width="70.7265625" style="12" customWidth="1"/>
    <col min="8811" max="8813" width="14.1796875" style="12" customWidth="1"/>
    <col min="8814" max="8814" width="70.7265625" style="12" customWidth="1"/>
    <col min="8815" max="8817" width="14.1796875" style="12" customWidth="1"/>
    <col min="8818" max="8818" width="70.7265625" style="12" customWidth="1"/>
    <col min="8819" max="8821" width="14.1796875" style="12" customWidth="1"/>
    <col min="8822" max="8822" width="70.7265625" style="12" customWidth="1"/>
    <col min="8823" max="8825" width="14.1796875" style="12" customWidth="1"/>
    <col min="8826" max="8826" width="70.7265625" style="12" customWidth="1"/>
    <col min="8827" max="8829" width="14.1796875" style="12" customWidth="1"/>
    <col min="8830" max="8830" width="70.7265625" style="12" customWidth="1"/>
    <col min="8831" max="8833" width="14.1796875" style="12" customWidth="1"/>
    <col min="8834" max="8834" width="70.7265625" style="12" customWidth="1"/>
    <col min="8835" max="8837" width="14.1796875" style="12" customWidth="1"/>
    <col min="8838" max="8838" width="70.7265625" style="12" customWidth="1"/>
    <col min="8839" max="8841" width="14.1796875" style="12" customWidth="1"/>
    <col min="8842" max="8842" width="70.7265625" style="12" customWidth="1"/>
    <col min="8843" max="8845" width="14.1796875" style="12" customWidth="1"/>
    <col min="8846" max="8846" width="70.7265625" style="12" customWidth="1"/>
    <col min="8847" max="8849" width="14.1796875" style="12" customWidth="1"/>
    <col min="8850" max="8850" width="70.7265625" style="12" customWidth="1"/>
    <col min="8851" max="8853" width="14.1796875" style="12" customWidth="1"/>
    <col min="8854" max="8854" width="70.7265625" style="12" customWidth="1"/>
    <col min="8855" max="8857" width="14.1796875" style="12" customWidth="1"/>
    <col min="8858" max="8858" width="70.7265625" style="12" customWidth="1"/>
    <col min="8859" max="8861" width="14.1796875" style="12" customWidth="1"/>
    <col min="8862" max="8862" width="70.7265625" style="12" customWidth="1"/>
    <col min="8863" max="8865" width="14.1796875" style="12" customWidth="1"/>
    <col min="8866" max="8866" width="70.7265625" style="12" customWidth="1"/>
    <col min="8867" max="8869" width="14.1796875" style="12" customWidth="1"/>
    <col min="8870" max="8870" width="70.7265625" style="12" customWidth="1"/>
    <col min="8871" max="8873" width="14.1796875" style="12" customWidth="1"/>
    <col min="8874" max="8874" width="70.7265625" style="12" customWidth="1"/>
    <col min="8875" max="8877" width="14.1796875" style="12" customWidth="1"/>
    <col min="8878" max="8878" width="70.7265625" style="12" customWidth="1"/>
    <col min="8879" max="8881" width="14.1796875" style="12" customWidth="1"/>
    <col min="8882" max="8882" width="70.7265625" style="12" customWidth="1"/>
    <col min="8883" max="8885" width="14.1796875" style="12" customWidth="1"/>
    <col min="8886" max="8886" width="70.7265625" style="12" customWidth="1"/>
    <col min="8887" max="8889" width="14.1796875" style="12" customWidth="1"/>
    <col min="8890" max="8890" width="70.7265625" style="12" customWidth="1"/>
    <col min="8891" max="8893" width="14.1796875" style="12" customWidth="1"/>
    <col min="8894" max="8894" width="70.7265625" style="12" customWidth="1"/>
    <col min="8895" max="8897" width="14.1796875" style="12" customWidth="1"/>
    <col min="8898" max="8898" width="70.7265625" style="12" customWidth="1"/>
    <col min="8899" max="8901" width="14.1796875" style="12" customWidth="1"/>
    <col min="8902" max="8902" width="70.7265625" style="12" customWidth="1"/>
    <col min="8903" max="8905" width="14.1796875" style="12" customWidth="1"/>
    <col min="8906" max="8906" width="70.7265625" style="12" customWidth="1"/>
    <col min="8907" max="8909" width="14.1796875" style="12" customWidth="1"/>
    <col min="8910" max="8910" width="70.7265625" style="12" customWidth="1"/>
    <col min="8911" max="8913" width="14.1796875" style="12" customWidth="1"/>
    <col min="8914" max="8914" width="70.7265625" style="12" customWidth="1"/>
    <col min="8915" max="8917" width="14.1796875" style="12" customWidth="1"/>
    <col min="8918" max="8918" width="70.7265625" style="12" customWidth="1"/>
    <col min="8919" max="8921" width="14.1796875" style="12" customWidth="1"/>
    <col min="8922" max="8922" width="70.7265625" style="12" customWidth="1"/>
    <col min="8923" max="8925" width="14.1796875" style="12" customWidth="1"/>
    <col min="8926" max="8926" width="70.7265625" style="12" customWidth="1"/>
    <col min="8927" max="8929" width="14.1796875" style="12" customWidth="1"/>
    <col min="8930" max="8930" width="70.7265625" style="12" customWidth="1"/>
    <col min="8931" max="8933" width="14.1796875" style="12" customWidth="1"/>
    <col min="8934" max="8934" width="70.7265625" style="12" customWidth="1"/>
    <col min="8935" max="8937" width="14.1796875" style="12" customWidth="1"/>
    <col min="8938" max="8938" width="70.7265625" style="12" customWidth="1"/>
    <col min="8939" max="8941" width="14.1796875" style="12" customWidth="1"/>
    <col min="8942" max="8942" width="70.7265625" style="12" customWidth="1"/>
    <col min="8943" max="8945" width="14.1796875" style="12" customWidth="1"/>
    <col min="8946" max="8946" width="70.7265625" style="12" customWidth="1"/>
    <col min="8947" max="8949" width="14.1796875" style="12" customWidth="1"/>
    <col min="8950" max="8950" width="70.7265625" style="12" customWidth="1"/>
    <col min="8951" max="8953" width="14.1796875" style="12" customWidth="1"/>
    <col min="8954" max="8954" width="70.7265625" style="12" customWidth="1"/>
    <col min="8955" max="8957" width="14.1796875" style="12" customWidth="1"/>
    <col min="8958" max="8958" width="70.7265625" style="12" customWidth="1"/>
    <col min="8959" max="8961" width="14.1796875" style="12" customWidth="1"/>
    <col min="8962" max="8962" width="70.7265625" style="12" customWidth="1"/>
    <col min="8963" max="8965" width="14.1796875" style="12" customWidth="1"/>
    <col min="8966" max="8966" width="70.7265625" style="12" customWidth="1"/>
    <col min="8967" max="8969" width="14.1796875" style="12" customWidth="1"/>
    <col min="8970" max="8970" width="70.7265625" style="12" customWidth="1"/>
    <col min="8971" max="8973" width="14.1796875" style="12" customWidth="1"/>
    <col min="8974" max="8974" width="70.7265625" style="12" customWidth="1"/>
    <col min="8975" max="8977" width="14.1796875" style="12" customWidth="1"/>
    <col min="8978" max="8978" width="70.7265625" style="12" customWidth="1"/>
    <col min="8979" max="8981" width="14.1796875" style="12" customWidth="1"/>
    <col min="8982" max="8982" width="70.7265625" style="12" customWidth="1"/>
    <col min="8983" max="8985" width="14.1796875" style="12" customWidth="1"/>
    <col min="8986" max="8986" width="70.7265625" style="12" customWidth="1"/>
    <col min="8987" max="8989" width="14.1796875" style="12" customWidth="1"/>
    <col min="8990" max="8990" width="70.7265625" style="12" customWidth="1"/>
    <col min="8991" max="8993" width="14.1796875" style="12" customWidth="1"/>
    <col min="8994" max="8994" width="70.7265625" style="12" customWidth="1"/>
    <col min="8995" max="8997" width="14.1796875" style="12" customWidth="1"/>
    <col min="8998" max="8998" width="70.7265625" style="12" customWidth="1"/>
    <col min="8999" max="9001" width="14.1796875" style="12" customWidth="1"/>
    <col min="9002" max="9002" width="70.7265625" style="12" customWidth="1"/>
    <col min="9003" max="9005" width="14.1796875" style="12" customWidth="1"/>
    <col min="9006" max="9006" width="70.7265625" style="12" customWidth="1"/>
    <col min="9007" max="9009" width="14.1796875" style="12" customWidth="1"/>
    <col min="9010" max="9010" width="70.7265625" style="12" customWidth="1"/>
    <col min="9011" max="9013" width="14.1796875" style="12" customWidth="1"/>
    <col min="9014" max="9014" width="70.7265625" style="12" customWidth="1"/>
    <col min="9015" max="9017" width="14.1796875" style="12" customWidth="1"/>
    <col min="9018" max="9018" width="70.7265625" style="12" customWidth="1"/>
    <col min="9019" max="9021" width="14.1796875" style="12" customWidth="1"/>
    <col min="9022" max="9022" width="70.7265625" style="12" customWidth="1"/>
    <col min="9023" max="9025" width="14.1796875" style="12" customWidth="1"/>
    <col min="9026" max="9026" width="70.7265625" style="12" customWidth="1"/>
    <col min="9027" max="9029" width="14.1796875" style="12" customWidth="1"/>
    <col min="9030" max="9030" width="70.7265625" style="12" customWidth="1"/>
    <col min="9031" max="9033" width="14.1796875" style="12" customWidth="1"/>
    <col min="9034" max="9034" width="70.7265625" style="12" customWidth="1"/>
    <col min="9035" max="9037" width="14.1796875" style="12" customWidth="1"/>
    <col min="9038" max="9038" width="70.7265625" style="12" customWidth="1"/>
    <col min="9039" max="9041" width="14.1796875" style="12" customWidth="1"/>
    <col min="9042" max="9042" width="70.7265625" style="12" customWidth="1"/>
    <col min="9043" max="9045" width="14.1796875" style="12" customWidth="1"/>
    <col min="9046" max="9046" width="70.7265625" style="12" customWidth="1"/>
    <col min="9047" max="9049" width="14.1796875" style="12" customWidth="1"/>
    <col min="9050" max="9050" width="70.7265625" style="12" customWidth="1"/>
    <col min="9051" max="9053" width="14.1796875" style="12" customWidth="1"/>
    <col min="9054" max="9054" width="70.7265625" style="12" customWidth="1"/>
    <col min="9055" max="9057" width="14.1796875" style="12" customWidth="1"/>
    <col min="9058" max="9058" width="70.7265625" style="12" customWidth="1"/>
    <col min="9059" max="9061" width="14.1796875" style="12" customWidth="1"/>
    <col min="9062" max="9062" width="70.7265625" style="12" customWidth="1"/>
    <col min="9063" max="9065" width="14.1796875" style="12" customWidth="1"/>
    <col min="9066" max="9066" width="70.7265625" style="12" customWidth="1"/>
    <col min="9067" max="9069" width="14.1796875" style="12" customWidth="1"/>
    <col min="9070" max="9070" width="70.7265625" style="12" customWidth="1"/>
    <col min="9071" max="9073" width="14.1796875" style="12" customWidth="1"/>
    <col min="9074" max="9074" width="70.7265625" style="12" customWidth="1"/>
    <col min="9075" max="9077" width="14.1796875" style="12" customWidth="1"/>
    <col min="9078" max="9078" width="70.7265625" style="12" customWidth="1"/>
    <col min="9079" max="9081" width="14.1796875" style="12" customWidth="1"/>
    <col min="9082" max="9082" width="70.7265625" style="12" customWidth="1"/>
    <col min="9083" max="9085" width="14.1796875" style="12" customWidth="1"/>
    <col min="9086" max="9086" width="70.7265625" style="12" customWidth="1"/>
    <col min="9087" max="9089" width="14.1796875" style="12" customWidth="1"/>
    <col min="9090" max="9090" width="70.7265625" style="12" customWidth="1"/>
    <col min="9091" max="9093" width="14.1796875" style="12" customWidth="1"/>
    <col min="9094" max="9094" width="70.7265625" style="12" customWidth="1"/>
    <col min="9095" max="9097" width="14.1796875" style="12" customWidth="1"/>
    <col min="9098" max="9098" width="70.7265625" style="12" customWidth="1"/>
    <col min="9099" max="9101" width="14.1796875" style="12" customWidth="1"/>
    <col min="9102" max="9102" width="70.7265625" style="12" customWidth="1"/>
    <col min="9103" max="9105" width="14.1796875" style="12" customWidth="1"/>
    <col min="9106" max="9106" width="70.7265625" style="12" customWidth="1"/>
    <col min="9107" max="9109" width="14.1796875" style="12" customWidth="1"/>
    <col min="9110" max="9110" width="70.7265625" style="12" customWidth="1"/>
    <col min="9111" max="9113" width="14.1796875" style="12" customWidth="1"/>
    <col min="9114" max="9114" width="70.7265625" style="12" customWidth="1"/>
    <col min="9115" max="9117" width="14.1796875" style="12" customWidth="1"/>
    <col min="9118" max="9118" width="70.7265625" style="12" customWidth="1"/>
    <col min="9119" max="9121" width="14.1796875" style="12" customWidth="1"/>
    <col min="9122" max="9122" width="70.7265625" style="12" customWidth="1"/>
    <col min="9123" max="9125" width="14.1796875" style="12" customWidth="1"/>
    <col min="9126" max="9126" width="70.7265625" style="12" customWidth="1"/>
    <col min="9127" max="9129" width="14.1796875" style="12" customWidth="1"/>
    <col min="9130" max="9130" width="70.7265625" style="12" customWidth="1"/>
    <col min="9131" max="9133" width="14.1796875" style="12" customWidth="1"/>
    <col min="9134" max="9134" width="70.7265625" style="12" customWidth="1"/>
    <col min="9135" max="9137" width="14.1796875" style="12" customWidth="1"/>
    <col min="9138" max="9138" width="70.7265625" style="12" customWidth="1"/>
    <col min="9139" max="9141" width="14.1796875" style="12" customWidth="1"/>
    <col min="9142" max="9142" width="70.7265625" style="12" customWidth="1"/>
    <col min="9143" max="9145" width="14.1796875" style="12" customWidth="1"/>
    <col min="9146" max="9146" width="70.7265625" style="12" customWidth="1"/>
    <col min="9147" max="9149" width="14.1796875" style="12" customWidth="1"/>
    <col min="9150" max="9150" width="70.7265625" style="12" customWidth="1"/>
    <col min="9151" max="9153" width="14.1796875" style="12" customWidth="1"/>
    <col min="9154" max="9154" width="70.7265625" style="12" customWidth="1"/>
    <col min="9155" max="9157" width="14.1796875" style="12" customWidth="1"/>
    <col min="9158" max="9158" width="70.7265625" style="12" customWidth="1"/>
    <col min="9159" max="9161" width="14.1796875" style="12" customWidth="1"/>
    <col min="9162" max="9162" width="70.7265625" style="12" customWidth="1"/>
    <col min="9163" max="9165" width="14.1796875" style="12" customWidth="1"/>
    <col min="9166" max="9166" width="70.7265625" style="12" customWidth="1"/>
    <col min="9167" max="9169" width="14.1796875" style="12" customWidth="1"/>
    <col min="9170" max="9170" width="70.7265625" style="12" customWidth="1"/>
    <col min="9171" max="9173" width="14.1796875" style="12" customWidth="1"/>
    <col min="9174" max="9174" width="70.7265625" style="12" customWidth="1"/>
    <col min="9175" max="9177" width="14.1796875" style="12" customWidth="1"/>
    <col min="9178" max="9178" width="70.7265625" style="12" customWidth="1"/>
    <col min="9179" max="9181" width="14.1796875" style="12" customWidth="1"/>
    <col min="9182" max="9182" width="70.7265625" style="12" customWidth="1"/>
    <col min="9183" max="9185" width="14.1796875" style="12" customWidth="1"/>
    <col min="9186" max="9186" width="70.7265625" style="12" customWidth="1"/>
    <col min="9187" max="9189" width="14.1796875" style="12" customWidth="1"/>
    <col min="9190" max="9190" width="70.7265625" style="12" customWidth="1"/>
    <col min="9191" max="9193" width="14.1796875" style="12" customWidth="1"/>
    <col min="9194" max="9194" width="70.7265625" style="12" customWidth="1"/>
    <col min="9195" max="9197" width="14.1796875" style="12" customWidth="1"/>
    <col min="9198" max="9198" width="70.7265625" style="12" customWidth="1"/>
    <col min="9199" max="9201" width="14.1796875" style="12" customWidth="1"/>
    <col min="9202" max="9202" width="70.7265625" style="12" customWidth="1"/>
    <col min="9203" max="9205" width="14.1796875" style="12" customWidth="1"/>
    <col min="9206" max="9206" width="70.7265625" style="12" customWidth="1"/>
    <col min="9207" max="9209" width="14.1796875" style="12" customWidth="1"/>
    <col min="9210" max="9210" width="70.7265625" style="12" customWidth="1"/>
    <col min="9211" max="9213" width="14.1796875" style="12" customWidth="1"/>
    <col min="9214" max="9214" width="70.7265625" style="12" customWidth="1"/>
    <col min="9215" max="9217" width="14.1796875" style="12" customWidth="1"/>
    <col min="9218" max="9218" width="70.7265625" style="12" customWidth="1"/>
    <col min="9219" max="9221" width="14.1796875" style="12" customWidth="1"/>
    <col min="9222" max="9222" width="70.7265625" style="12" customWidth="1"/>
    <col min="9223" max="9225" width="14.1796875" style="12" customWidth="1"/>
    <col min="9226" max="9226" width="70.7265625" style="12" customWidth="1"/>
    <col min="9227" max="9229" width="14.1796875" style="12" customWidth="1"/>
    <col min="9230" max="9230" width="70.7265625" style="12" customWidth="1"/>
    <col min="9231" max="9233" width="14.1796875" style="12" customWidth="1"/>
    <col min="9234" max="9234" width="70.7265625" style="12" customWidth="1"/>
    <col min="9235" max="9237" width="14.1796875" style="12" customWidth="1"/>
    <col min="9238" max="9238" width="70.7265625" style="12" customWidth="1"/>
    <col min="9239" max="9241" width="14.1796875" style="12" customWidth="1"/>
    <col min="9242" max="9242" width="70.7265625" style="12" customWidth="1"/>
    <col min="9243" max="9245" width="14.1796875" style="12" customWidth="1"/>
    <col min="9246" max="9246" width="70.7265625" style="12" customWidth="1"/>
    <col min="9247" max="9249" width="14.1796875" style="12" customWidth="1"/>
    <col min="9250" max="9250" width="70.7265625" style="12" customWidth="1"/>
    <col min="9251" max="9253" width="14.1796875" style="12" customWidth="1"/>
    <col min="9254" max="9254" width="70.7265625" style="12" customWidth="1"/>
    <col min="9255" max="9257" width="14.1796875" style="12" customWidth="1"/>
    <col min="9258" max="9258" width="70.7265625" style="12" customWidth="1"/>
    <col min="9259" max="9261" width="14.1796875" style="12" customWidth="1"/>
    <col min="9262" max="9262" width="70.7265625" style="12" customWidth="1"/>
    <col min="9263" max="9265" width="14.1796875" style="12" customWidth="1"/>
    <col min="9266" max="9266" width="70.7265625" style="12" customWidth="1"/>
    <col min="9267" max="9269" width="14.1796875" style="12" customWidth="1"/>
    <col min="9270" max="9270" width="70.7265625" style="12" customWidth="1"/>
    <col min="9271" max="9273" width="14.1796875" style="12" customWidth="1"/>
    <col min="9274" max="9274" width="70.7265625" style="12" customWidth="1"/>
    <col min="9275" max="9277" width="14.1796875" style="12" customWidth="1"/>
    <col min="9278" max="9278" width="70.7265625" style="12" customWidth="1"/>
    <col min="9279" max="9281" width="14.1796875" style="12" customWidth="1"/>
    <col min="9282" max="9282" width="70.7265625" style="12" customWidth="1"/>
    <col min="9283" max="9285" width="14.1796875" style="12" customWidth="1"/>
    <col min="9286" max="9286" width="70.7265625" style="12" customWidth="1"/>
    <col min="9287" max="9289" width="14.1796875" style="12" customWidth="1"/>
    <col min="9290" max="9290" width="70.7265625" style="12" customWidth="1"/>
    <col min="9291" max="9293" width="14.1796875" style="12" customWidth="1"/>
    <col min="9294" max="9294" width="70.7265625" style="12" customWidth="1"/>
    <col min="9295" max="9297" width="14.1796875" style="12" customWidth="1"/>
    <col min="9298" max="9298" width="70.7265625" style="12" customWidth="1"/>
    <col min="9299" max="9301" width="14.1796875" style="12" customWidth="1"/>
    <col min="9302" max="9302" width="70.7265625" style="12" customWidth="1"/>
    <col min="9303" max="9305" width="14.1796875" style="12" customWidth="1"/>
    <col min="9306" max="9306" width="70.7265625" style="12" customWidth="1"/>
    <col min="9307" max="9309" width="14.1796875" style="12" customWidth="1"/>
    <col min="9310" max="9310" width="70.7265625" style="12" customWidth="1"/>
    <col min="9311" max="9313" width="14.1796875" style="12" customWidth="1"/>
    <col min="9314" max="9314" width="70.7265625" style="12" customWidth="1"/>
    <col min="9315" max="9317" width="14.1796875" style="12" customWidth="1"/>
    <col min="9318" max="9318" width="70.7265625" style="12" customWidth="1"/>
    <col min="9319" max="9321" width="14.1796875" style="12" customWidth="1"/>
    <col min="9322" max="9322" width="70.7265625" style="12" customWidth="1"/>
    <col min="9323" max="9325" width="14.1796875" style="12" customWidth="1"/>
    <col min="9326" max="9326" width="70.7265625" style="12" customWidth="1"/>
    <col min="9327" max="9329" width="14.1796875" style="12" customWidth="1"/>
    <col min="9330" max="9330" width="70.7265625" style="12" customWidth="1"/>
    <col min="9331" max="9333" width="14.1796875" style="12" customWidth="1"/>
    <col min="9334" max="9334" width="70.7265625" style="12" customWidth="1"/>
    <col min="9335" max="9337" width="14.1796875" style="12" customWidth="1"/>
    <col min="9338" max="9338" width="70.7265625" style="12" customWidth="1"/>
    <col min="9339" max="9341" width="14.1796875" style="12" customWidth="1"/>
    <col min="9342" max="9342" width="70.7265625" style="12" customWidth="1"/>
    <col min="9343" max="9345" width="14.1796875" style="12" customWidth="1"/>
    <col min="9346" max="9346" width="70.7265625" style="12" customWidth="1"/>
    <col min="9347" max="9349" width="14.1796875" style="12" customWidth="1"/>
    <col min="9350" max="9350" width="70.7265625" style="12" customWidth="1"/>
    <col min="9351" max="9353" width="14.1796875" style="12" customWidth="1"/>
    <col min="9354" max="9354" width="70.7265625" style="12" customWidth="1"/>
    <col min="9355" max="9357" width="14.1796875" style="12" customWidth="1"/>
    <col min="9358" max="9358" width="70.7265625" style="12" customWidth="1"/>
    <col min="9359" max="9361" width="14.1796875" style="12" customWidth="1"/>
    <col min="9362" max="9362" width="70.7265625" style="12" customWidth="1"/>
    <col min="9363" max="9365" width="14.1796875" style="12" customWidth="1"/>
    <col min="9366" max="9366" width="70.7265625" style="12" customWidth="1"/>
    <col min="9367" max="9369" width="14.1796875" style="12" customWidth="1"/>
    <col min="9370" max="9370" width="70.7265625" style="12" customWidth="1"/>
    <col min="9371" max="9373" width="14.1796875" style="12" customWidth="1"/>
    <col min="9374" max="9374" width="70.7265625" style="12" customWidth="1"/>
    <col min="9375" max="9377" width="14.1796875" style="12" customWidth="1"/>
    <col min="9378" max="9378" width="70.7265625" style="12" customWidth="1"/>
    <col min="9379" max="9381" width="14.1796875" style="12" customWidth="1"/>
    <col min="9382" max="9382" width="70.7265625" style="12" customWidth="1"/>
    <col min="9383" max="9385" width="14.1796875" style="12" customWidth="1"/>
    <col min="9386" max="9386" width="70.7265625" style="12" customWidth="1"/>
    <col min="9387" max="9389" width="14.1796875" style="12" customWidth="1"/>
    <col min="9390" max="9390" width="70.7265625" style="12" customWidth="1"/>
    <col min="9391" max="9393" width="14.1796875" style="12" customWidth="1"/>
    <col min="9394" max="9394" width="70.7265625" style="12" customWidth="1"/>
    <col min="9395" max="9397" width="14.1796875" style="12" customWidth="1"/>
    <col min="9398" max="9398" width="70.7265625" style="12" customWidth="1"/>
    <col min="9399" max="9401" width="14.1796875" style="12" customWidth="1"/>
    <col min="9402" max="9402" width="70.7265625" style="12" customWidth="1"/>
    <col min="9403" max="9405" width="14.1796875" style="12" customWidth="1"/>
    <col min="9406" max="9406" width="70.7265625" style="12" customWidth="1"/>
    <col min="9407" max="9409" width="14.1796875" style="12" customWidth="1"/>
    <col min="9410" max="9410" width="70.7265625" style="12" customWidth="1"/>
    <col min="9411" max="9413" width="14.1796875" style="12" customWidth="1"/>
    <col min="9414" max="9414" width="70.7265625" style="12" customWidth="1"/>
    <col min="9415" max="9417" width="14.1796875" style="12" customWidth="1"/>
    <col min="9418" max="9418" width="70.7265625" style="12" customWidth="1"/>
    <col min="9419" max="9421" width="14.1796875" style="12" customWidth="1"/>
    <col min="9422" max="9422" width="70.7265625" style="12" customWidth="1"/>
    <col min="9423" max="9425" width="14.1796875" style="12" customWidth="1"/>
    <col min="9426" max="9426" width="70.7265625" style="12" customWidth="1"/>
    <col min="9427" max="9429" width="14.1796875" style="12" customWidth="1"/>
    <col min="9430" max="9430" width="70.7265625" style="12" customWidth="1"/>
    <col min="9431" max="9433" width="14.1796875" style="12" customWidth="1"/>
    <col min="9434" max="9434" width="70.7265625" style="12" customWidth="1"/>
    <col min="9435" max="9437" width="14.1796875" style="12" customWidth="1"/>
    <col min="9438" max="9438" width="70.7265625" style="12" customWidth="1"/>
    <col min="9439" max="9441" width="14.1796875" style="12" customWidth="1"/>
    <col min="9442" max="9442" width="70.7265625" style="12" customWidth="1"/>
    <col min="9443" max="9445" width="14.1796875" style="12" customWidth="1"/>
    <col min="9446" max="9446" width="70.7265625" style="12" customWidth="1"/>
    <col min="9447" max="9449" width="14.1796875" style="12" customWidth="1"/>
    <col min="9450" max="9450" width="70.7265625" style="12" customWidth="1"/>
    <col min="9451" max="9453" width="14.1796875" style="12" customWidth="1"/>
    <col min="9454" max="9454" width="70.7265625" style="12" customWidth="1"/>
    <col min="9455" max="9457" width="14.1796875" style="12" customWidth="1"/>
    <col min="9458" max="9458" width="70.7265625" style="12" customWidth="1"/>
    <col min="9459" max="9461" width="14.1796875" style="12" customWidth="1"/>
    <col min="9462" max="9462" width="70.7265625" style="12" customWidth="1"/>
    <col min="9463" max="9465" width="14.1796875" style="12" customWidth="1"/>
    <col min="9466" max="9466" width="70.7265625" style="12" customWidth="1"/>
    <col min="9467" max="9469" width="14.1796875" style="12" customWidth="1"/>
    <col min="9470" max="9470" width="70.7265625" style="12" customWidth="1"/>
    <col min="9471" max="9473" width="14.1796875" style="12" customWidth="1"/>
    <col min="9474" max="9474" width="70.7265625" style="12" customWidth="1"/>
    <col min="9475" max="9477" width="14.1796875" style="12" customWidth="1"/>
    <col min="9478" max="9478" width="70.7265625" style="12" customWidth="1"/>
    <col min="9479" max="9481" width="14.1796875" style="12" customWidth="1"/>
    <col min="9482" max="9482" width="70.7265625" style="12" customWidth="1"/>
    <col min="9483" max="9485" width="14.1796875" style="12" customWidth="1"/>
    <col min="9486" max="9486" width="70.7265625" style="12" customWidth="1"/>
    <col min="9487" max="9489" width="14.1796875" style="12" customWidth="1"/>
    <col min="9490" max="9490" width="70.7265625" style="12" customWidth="1"/>
    <col min="9491" max="9493" width="14.1796875" style="12" customWidth="1"/>
    <col min="9494" max="9494" width="70.7265625" style="12" customWidth="1"/>
    <col min="9495" max="9497" width="14.1796875" style="12" customWidth="1"/>
    <col min="9498" max="9498" width="70.7265625" style="12" customWidth="1"/>
    <col min="9499" max="9501" width="14.1796875" style="12" customWidth="1"/>
    <col min="9502" max="9502" width="70.7265625" style="12" customWidth="1"/>
    <col min="9503" max="9505" width="14.1796875" style="12" customWidth="1"/>
    <col min="9506" max="9506" width="70.7265625" style="12" customWidth="1"/>
    <col min="9507" max="9509" width="14.1796875" style="12" customWidth="1"/>
    <col min="9510" max="9510" width="70.7265625" style="12" customWidth="1"/>
    <col min="9511" max="9513" width="14.1796875" style="12" customWidth="1"/>
    <col min="9514" max="9514" width="70.7265625" style="12" customWidth="1"/>
    <col min="9515" max="9517" width="14.1796875" style="12" customWidth="1"/>
    <col min="9518" max="9518" width="70.7265625" style="12" customWidth="1"/>
    <col min="9519" max="9521" width="14.1796875" style="12" customWidth="1"/>
    <col min="9522" max="9522" width="70.7265625" style="12" customWidth="1"/>
    <col min="9523" max="9525" width="14.1796875" style="12" customWidth="1"/>
    <col min="9526" max="9526" width="70.7265625" style="12" customWidth="1"/>
    <col min="9527" max="9529" width="14.1796875" style="12" customWidth="1"/>
    <col min="9530" max="9530" width="70.7265625" style="12" customWidth="1"/>
    <col min="9531" max="9533" width="14.1796875" style="12" customWidth="1"/>
    <col min="9534" max="9534" width="70.7265625" style="12" customWidth="1"/>
    <col min="9535" max="9537" width="14.1796875" style="12" customWidth="1"/>
    <col min="9538" max="9538" width="70.7265625" style="12" customWidth="1"/>
    <col min="9539" max="9541" width="14.1796875" style="12" customWidth="1"/>
    <col min="9542" max="9542" width="70.7265625" style="12" customWidth="1"/>
    <col min="9543" max="9545" width="14.1796875" style="12" customWidth="1"/>
    <col min="9546" max="9546" width="70.7265625" style="12" customWidth="1"/>
    <col min="9547" max="9549" width="14.1796875" style="12" customWidth="1"/>
    <col min="9550" max="9550" width="70.7265625" style="12" customWidth="1"/>
    <col min="9551" max="9553" width="14.1796875" style="12" customWidth="1"/>
    <col min="9554" max="9554" width="70.7265625" style="12" customWidth="1"/>
    <col min="9555" max="9557" width="14.1796875" style="12" customWidth="1"/>
    <col min="9558" max="9558" width="70.7265625" style="12" customWidth="1"/>
    <col min="9559" max="9561" width="14.1796875" style="12" customWidth="1"/>
    <col min="9562" max="9562" width="70.7265625" style="12" customWidth="1"/>
    <col min="9563" max="9565" width="14.1796875" style="12" customWidth="1"/>
    <col min="9566" max="9566" width="70.7265625" style="12" customWidth="1"/>
    <col min="9567" max="9569" width="14.1796875" style="12" customWidth="1"/>
    <col min="9570" max="9570" width="70.7265625" style="12" customWidth="1"/>
    <col min="9571" max="9573" width="14.1796875" style="12" customWidth="1"/>
    <col min="9574" max="9574" width="70.7265625" style="12" customWidth="1"/>
    <col min="9575" max="9577" width="14.1796875" style="12" customWidth="1"/>
    <col min="9578" max="9578" width="70.7265625" style="12" customWidth="1"/>
    <col min="9579" max="9581" width="14.1796875" style="12" customWidth="1"/>
    <col min="9582" max="9582" width="70.7265625" style="12" customWidth="1"/>
    <col min="9583" max="9585" width="14.1796875" style="12" customWidth="1"/>
    <col min="9586" max="9586" width="70.7265625" style="12" customWidth="1"/>
    <col min="9587" max="9589" width="14.1796875" style="12" customWidth="1"/>
    <col min="9590" max="9590" width="70.7265625" style="12" customWidth="1"/>
    <col min="9591" max="9593" width="14.1796875" style="12" customWidth="1"/>
    <col min="9594" max="9594" width="70.7265625" style="12" customWidth="1"/>
    <col min="9595" max="9597" width="14.1796875" style="12" customWidth="1"/>
    <col min="9598" max="9598" width="70.7265625" style="12" customWidth="1"/>
    <col min="9599" max="9601" width="14.1796875" style="12" customWidth="1"/>
    <col min="9602" max="9602" width="70.7265625" style="12" customWidth="1"/>
    <col min="9603" max="9605" width="14.1796875" style="12" customWidth="1"/>
    <col min="9606" max="9606" width="70.7265625" style="12" customWidth="1"/>
    <col min="9607" max="9609" width="14.1796875" style="12" customWidth="1"/>
    <col min="9610" max="9610" width="70.7265625" style="12" customWidth="1"/>
    <col min="9611" max="9613" width="14.1796875" style="12" customWidth="1"/>
    <col min="9614" max="9614" width="70.7265625" style="12" customWidth="1"/>
    <col min="9615" max="9617" width="14.1796875" style="12" customWidth="1"/>
    <col min="9618" max="9618" width="70.7265625" style="12" customWidth="1"/>
    <col min="9619" max="9621" width="14.1796875" style="12" customWidth="1"/>
    <col min="9622" max="9622" width="70.7265625" style="12" customWidth="1"/>
    <col min="9623" max="9625" width="14.1796875" style="12" customWidth="1"/>
    <col min="9626" max="9626" width="70.7265625" style="12" customWidth="1"/>
    <col min="9627" max="9629" width="14.1796875" style="12" customWidth="1"/>
    <col min="9630" max="9630" width="70.7265625" style="12" customWidth="1"/>
    <col min="9631" max="9633" width="14.1796875" style="12" customWidth="1"/>
    <col min="9634" max="9634" width="70.7265625" style="12" customWidth="1"/>
    <col min="9635" max="9637" width="14.1796875" style="12" customWidth="1"/>
    <col min="9638" max="9638" width="70.7265625" style="12" customWidth="1"/>
    <col min="9639" max="9641" width="14.1796875" style="12" customWidth="1"/>
    <col min="9642" max="9642" width="70.7265625" style="12" customWidth="1"/>
    <col min="9643" max="9645" width="14.1796875" style="12" customWidth="1"/>
    <col min="9646" max="9646" width="70.7265625" style="12" customWidth="1"/>
    <col min="9647" max="9649" width="14.1796875" style="12" customWidth="1"/>
    <col min="9650" max="9650" width="70.7265625" style="12" customWidth="1"/>
    <col min="9651" max="9653" width="14.1796875" style="12" customWidth="1"/>
    <col min="9654" max="9654" width="70.7265625" style="12" customWidth="1"/>
    <col min="9655" max="9657" width="14.1796875" style="12" customWidth="1"/>
    <col min="9658" max="9658" width="70.7265625" style="12" customWidth="1"/>
    <col min="9659" max="9661" width="14.1796875" style="12" customWidth="1"/>
    <col min="9662" max="9662" width="70.7265625" style="12" customWidth="1"/>
    <col min="9663" max="9665" width="14.1796875" style="12" customWidth="1"/>
    <col min="9666" max="9666" width="70.7265625" style="12" customWidth="1"/>
    <col min="9667" max="9669" width="14.1796875" style="12" customWidth="1"/>
    <col min="9670" max="9670" width="70.7265625" style="12" customWidth="1"/>
    <col min="9671" max="9673" width="14.1796875" style="12" customWidth="1"/>
    <col min="9674" max="9674" width="70.7265625" style="12" customWidth="1"/>
    <col min="9675" max="9677" width="14.1796875" style="12" customWidth="1"/>
    <col min="9678" max="9678" width="70.7265625" style="12" customWidth="1"/>
    <col min="9679" max="9681" width="14.1796875" style="12" customWidth="1"/>
    <col min="9682" max="9682" width="70.7265625" style="12" customWidth="1"/>
    <col min="9683" max="9685" width="14.1796875" style="12" customWidth="1"/>
    <col min="9686" max="9686" width="70.7265625" style="12" customWidth="1"/>
    <col min="9687" max="9689" width="14.1796875" style="12" customWidth="1"/>
    <col min="9690" max="9690" width="70.7265625" style="12" customWidth="1"/>
    <col min="9691" max="9693" width="14.1796875" style="12" customWidth="1"/>
    <col min="9694" max="9694" width="70.7265625" style="12" customWidth="1"/>
    <col min="9695" max="9697" width="14.1796875" style="12" customWidth="1"/>
    <col min="9698" max="9698" width="70.7265625" style="12" customWidth="1"/>
    <col min="9699" max="9701" width="14.1796875" style="12" customWidth="1"/>
    <col min="9702" max="9702" width="70.7265625" style="12" customWidth="1"/>
    <col min="9703" max="9705" width="14.1796875" style="12" customWidth="1"/>
    <col min="9706" max="9706" width="70.7265625" style="12" customWidth="1"/>
    <col min="9707" max="9709" width="14.1796875" style="12" customWidth="1"/>
    <col min="9710" max="9710" width="70.7265625" style="12" customWidth="1"/>
    <col min="9711" max="9713" width="14.1796875" style="12" customWidth="1"/>
    <col min="9714" max="9714" width="70.7265625" style="12" customWidth="1"/>
    <col min="9715" max="9717" width="14.1796875" style="12" customWidth="1"/>
    <col min="9718" max="9718" width="70.7265625" style="12" customWidth="1"/>
    <col min="9719" max="9721" width="14.1796875" style="12" customWidth="1"/>
    <col min="9722" max="9722" width="70.7265625" style="12" customWidth="1"/>
    <col min="9723" max="9725" width="14.1796875" style="12" customWidth="1"/>
    <col min="9726" max="9726" width="70.7265625" style="12" customWidth="1"/>
    <col min="9727" max="9729" width="14.1796875" style="12" customWidth="1"/>
    <col min="9730" max="9730" width="70.7265625" style="12" customWidth="1"/>
    <col min="9731" max="9733" width="14.1796875" style="12" customWidth="1"/>
    <col min="9734" max="9734" width="70.7265625" style="12" customWidth="1"/>
    <col min="9735" max="9737" width="14.1796875" style="12" customWidth="1"/>
    <col min="9738" max="9738" width="70.7265625" style="12" customWidth="1"/>
    <col min="9739" max="9741" width="14.1796875" style="12" customWidth="1"/>
    <col min="9742" max="9742" width="70.7265625" style="12" customWidth="1"/>
    <col min="9743" max="9745" width="14.1796875" style="12" customWidth="1"/>
    <col min="9746" max="9746" width="70.7265625" style="12" customWidth="1"/>
    <col min="9747" max="9749" width="14.1796875" style="12" customWidth="1"/>
    <col min="9750" max="9750" width="70.7265625" style="12" customWidth="1"/>
    <col min="9751" max="9753" width="14.1796875" style="12" customWidth="1"/>
    <col min="9754" max="9754" width="70.7265625" style="12" customWidth="1"/>
    <col min="9755" max="9757" width="14.1796875" style="12" customWidth="1"/>
    <col min="9758" max="9758" width="70.7265625" style="12" customWidth="1"/>
    <col min="9759" max="9761" width="14.1796875" style="12" customWidth="1"/>
    <col min="9762" max="9762" width="70.7265625" style="12" customWidth="1"/>
    <col min="9763" max="9765" width="14.1796875" style="12" customWidth="1"/>
    <col min="9766" max="9766" width="70.7265625" style="12" customWidth="1"/>
    <col min="9767" max="9769" width="14.1796875" style="12" customWidth="1"/>
    <col min="9770" max="9770" width="70.7265625" style="12" customWidth="1"/>
    <col min="9771" max="9773" width="14.1796875" style="12" customWidth="1"/>
    <col min="9774" max="9774" width="70.7265625" style="12" customWidth="1"/>
    <col min="9775" max="9777" width="14.1796875" style="12" customWidth="1"/>
    <col min="9778" max="9778" width="70.7265625" style="12" customWidth="1"/>
    <col min="9779" max="9781" width="14.1796875" style="12" customWidth="1"/>
    <col min="9782" max="9782" width="70.7265625" style="12" customWidth="1"/>
    <col min="9783" max="9785" width="14.1796875" style="12" customWidth="1"/>
    <col min="9786" max="9786" width="70.7265625" style="12" customWidth="1"/>
    <col min="9787" max="9789" width="14.1796875" style="12" customWidth="1"/>
    <col min="9790" max="9790" width="70.7265625" style="12" customWidth="1"/>
    <col min="9791" max="9793" width="14.1796875" style="12" customWidth="1"/>
    <col min="9794" max="9794" width="70.7265625" style="12" customWidth="1"/>
    <col min="9795" max="9797" width="14.1796875" style="12" customWidth="1"/>
    <col min="9798" max="9798" width="70.7265625" style="12" customWidth="1"/>
    <col min="9799" max="9801" width="14.1796875" style="12" customWidth="1"/>
    <col min="9802" max="9802" width="70.7265625" style="12" customWidth="1"/>
    <col min="9803" max="9805" width="14.1796875" style="12" customWidth="1"/>
    <col min="9806" max="9806" width="70.7265625" style="12" customWidth="1"/>
    <col min="9807" max="9809" width="14.1796875" style="12" customWidth="1"/>
    <col min="9810" max="9810" width="70.7265625" style="12" customWidth="1"/>
    <col min="9811" max="9813" width="14.1796875" style="12" customWidth="1"/>
    <col min="9814" max="9814" width="70.7265625" style="12" customWidth="1"/>
    <col min="9815" max="9817" width="14.1796875" style="12" customWidth="1"/>
    <col min="9818" max="9818" width="70.7265625" style="12" customWidth="1"/>
    <col min="9819" max="9821" width="14.1796875" style="12" customWidth="1"/>
    <col min="9822" max="9822" width="70.7265625" style="12" customWidth="1"/>
    <col min="9823" max="9825" width="14.1796875" style="12" customWidth="1"/>
    <col min="9826" max="9826" width="70.7265625" style="12" customWidth="1"/>
    <col min="9827" max="9829" width="14.1796875" style="12" customWidth="1"/>
    <col min="9830" max="9830" width="70.7265625" style="12" customWidth="1"/>
    <col min="9831" max="9833" width="14.1796875" style="12" customWidth="1"/>
    <col min="9834" max="9834" width="70.7265625" style="12" customWidth="1"/>
    <col min="9835" max="9837" width="14.1796875" style="12" customWidth="1"/>
    <col min="9838" max="9838" width="70.7265625" style="12" customWidth="1"/>
    <col min="9839" max="9841" width="14.1796875" style="12" customWidth="1"/>
    <col min="9842" max="9842" width="70.7265625" style="12" customWidth="1"/>
    <col min="9843" max="9845" width="14.1796875" style="12" customWidth="1"/>
    <col min="9846" max="9846" width="70.7265625" style="12" customWidth="1"/>
    <col min="9847" max="9849" width="14.1796875" style="12" customWidth="1"/>
    <col min="9850" max="9850" width="70.7265625" style="12" customWidth="1"/>
    <col min="9851" max="9853" width="14.1796875" style="12" customWidth="1"/>
    <col min="9854" max="9854" width="70.7265625" style="12" customWidth="1"/>
    <col min="9855" max="9857" width="14.1796875" style="12" customWidth="1"/>
    <col min="9858" max="9858" width="70.7265625" style="12" customWidth="1"/>
    <col min="9859" max="9861" width="14.1796875" style="12" customWidth="1"/>
    <col min="9862" max="9862" width="70.7265625" style="12" customWidth="1"/>
    <col min="9863" max="9865" width="14.1796875" style="12" customWidth="1"/>
    <col min="9866" max="9866" width="70.7265625" style="12" customWidth="1"/>
    <col min="9867" max="9869" width="14.1796875" style="12" customWidth="1"/>
    <col min="9870" max="9870" width="70.7265625" style="12" customWidth="1"/>
    <col min="9871" max="9873" width="14.1796875" style="12" customWidth="1"/>
    <col min="9874" max="9874" width="70.7265625" style="12" customWidth="1"/>
    <col min="9875" max="9877" width="14.1796875" style="12" customWidth="1"/>
    <col min="9878" max="9878" width="70.7265625" style="12" customWidth="1"/>
    <col min="9879" max="9881" width="14.1796875" style="12" customWidth="1"/>
    <col min="9882" max="9882" width="70.7265625" style="12" customWidth="1"/>
    <col min="9883" max="9885" width="14.1796875" style="12" customWidth="1"/>
    <col min="9886" max="9886" width="70.7265625" style="12" customWidth="1"/>
    <col min="9887" max="9889" width="14.1796875" style="12" customWidth="1"/>
    <col min="9890" max="9890" width="70.7265625" style="12" customWidth="1"/>
    <col min="9891" max="9893" width="14.1796875" style="12" customWidth="1"/>
    <col min="9894" max="9894" width="70.7265625" style="12" customWidth="1"/>
    <col min="9895" max="9897" width="14.1796875" style="12" customWidth="1"/>
    <col min="9898" max="9898" width="70.7265625" style="12" customWidth="1"/>
    <col min="9899" max="9901" width="14.1796875" style="12" customWidth="1"/>
    <col min="9902" max="9902" width="70.7265625" style="12" customWidth="1"/>
    <col min="9903" max="9905" width="14.1796875" style="12" customWidth="1"/>
    <col min="9906" max="9906" width="70.7265625" style="12" customWidth="1"/>
    <col min="9907" max="9909" width="14.1796875" style="12" customWidth="1"/>
    <col min="9910" max="9910" width="70.7265625" style="12" customWidth="1"/>
    <col min="9911" max="9913" width="14.1796875" style="12" customWidth="1"/>
    <col min="9914" max="9914" width="70.7265625" style="12" customWidth="1"/>
    <col min="9915" max="9917" width="14.1796875" style="12" customWidth="1"/>
    <col min="9918" max="9918" width="70.7265625" style="12" customWidth="1"/>
    <col min="9919" max="9921" width="14.1796875" style="12" customWidth="1"/>
    <col min="9922" max="9922" width="70.7265625" style="12" customWidth="1"/>
    <col min="9923" max="9925" width="14.1796875" style="12" customWidth="1"/>
    <col min="9926" max="9926" width="70.7265625" style="12" customWidth="1"/>
    <col min="9927" max="9929" width="14.1796875" style="12" customWidth="1"/>
    <col min="9930" max="9930" width="70.7265625" style="12" customWidth="1"/>
    <col min="9931" max="9933" width="14.1796875" style="12" customWidth="1"/>
    <col min="9934" max="9934" width="70.7265625" style="12" customWidth="1"/>
    <col min="9935" max="9937" width="14.1796875" style="12" customWidth="1"/>
    <col min="9938" max="9938" width="70.7265625" style="12" customWidth="1"/>
    <col min="9939" max="9941" width="14.1796875" style="12" customWidth="1"/>
    <col min="9942" max="9942" width="70.7265625" style="12" customWidth="1"/>
    <col min="9943" max="9945" width="14.1796875" style="12" customWidth="1"/>
    <col min="9946" max="9946" width="70.7265625" style="12" customWidth="1"/>
    <col min="9947" max="9949" width="14.1796875" style="12" customWidth="1"/>
    <col min="9950" max="9950" width="70.7265625" style="12" customWidth="1"/>
    <col min="9951" max="9953" width="14.1796875" style="12" customWidth="1"/>
    <col min="9954" max="9954" width="70.7265625" style="12" customWidth="1"/>
    <col min="9955" max="9957" width="14.1796875" style="12" customWidth="1"/>
    <col min="9958" max="9958" width="70.7265625" style="12" customWidth="1"/>
    <col min="9959" max="9961" width="14.1796875" style="12" customWidth="1"/>
    <col min="9962" max="9962" width="70.7265625" style="12" customWidth="1"/>
    <col min="9963" max="9965" width="14.1796875" style="12" customWidth="1"/>
    <col min="9966" max="9966" width="70.7265625" style="12" customWidth="1"/>
    <col min="9967" max="9969" width="14.1796875" style="12" customWidth="1"/>
    <col min="9970" max="9970" width="70.7265625" style="12" customWidth="1"/>
    <col min="9971" max="9973" width="14.1796875" style="12" customWidth="1"/>
    <col min="9974" max="9974" width="70.7265625" style="12" customWidth="1"/>
    <col min="9975" max="9977" width="14.1796875" style="12" customWidth="1"/>
    <col min="9978" max="9978" width="70.7265625" style="12" customWidth="1"/>
    <col min="9979" max="9981" width="14.1796875" style="12" customWidth="1"/>
    <col min="9982" max="9982" width="70.7265625" style="12" customWidth="1"/>
    <col min="9983" max="9985" width="14.1796875" style="12" customWidth="1"/>
    <col min="9986" max="9986" width="70.7265625" style="12" customWidth="1"/>
    <col min="9987" max="9989" width="14.1796875" style="12" customWidth="1"/>
    <col min="9990" max="9990" width="70.7265625" style="12" customWidth="1"/>
    <col min="9991" max="9993" width="14.1796875" style="12" customWidth="1"/>
    <col min="9994" max="9994" width="70.7265625" style="12" customWidth="1"/>
    <col min="9995" max="9997" width="14.1796875" style="12" customWidth="1"/>
    <col min="9998" max="9998" width="70.7265625" style="12" customWidth="1"/>
    <col min="9999" max="10001" width="14.1796875" style="12" customWidth="1"/>
    <col min="10002" max="10002" width="70.7265625" style="12" customWidth="1"/>
    <col min="10003" max="10005" width="14.1796875" style="12" customWidth="1"/>
    <col min="10006" max="10006" width="70.7265625" style="12" customWidth="1"/>
    <col min="10007" max="10009" width="14.1796875" style="12" customWidth="1"/>
    <col min="10010" max="10010" width="70.7265625" style="12" customWidth="1"/>
    <col min="10011" max="10013" width="14.1796875" style="12" customWidth="1"/>
    <col min="10014" max="10014" width="70.7265625" style="12" customWidth="1"/>
    <col min="10015" max="10017" width="14.1796875" style="12" customWidth="1"/>
    <col min="10018" max="10018" width="70.7265625" style="12" customWidth="1"/>
    <col min="10019" max="10021" width="14.1796875" style="12" customWidth="1"/>
    <col min="10022" max="10022" width="70.7265625" style="12" customWidth="1"/>
    <col min="10023" max="10025" width="14.1796875" style="12" customWidth="1"/>
    <col min="10026" max="10026" width="70.7265625" style="12" customWidth="1"/>
    <col min="10027" max="10029" width="14.1796875" style="12" customWidth="1"/>
    <col min="10030" max="10030" width="70.7265625" style="12" customWidth="1"/>
    <col min="10031" max="10033" width="14.1796875" style="12" customWidth="1"/>
    <col min="10034" max="10034" width="70.7265625" style="12" customWidth="1"/>
    <col min="10035" max="10037" width="14.1796875" style="12" customWidth="1"/>
    <col min="10038" max="10038" width="70.7265625" style="12" customWidth="1"/>
    <col min="10039" max="10041" width="14.1796875" style="12" customWidth="1"/>
    <col min="10042" max="10042" width="70.7265625" style="12" customWidth="1"/>
    <col min="10043" max="10045" width="14.1796875" style="12" customWidth="1"/>
    <col min="10046" max="10046" width="70.7265625" style="12" customWidth="1"/>
    <col min="10047" max="10049" width="14.1796875" style="12" customWidth="1"/>
    <col min="10050" max="10050" width="70.7265625" style="12" customWidth="1"/>
    <col min="10051" max="10053" width="14.1796875" style="12" customWidth="1"/>
    <col min="10054" max="10054" width="70.7265625" style="12" customWidth="1"/>
    <col min="10055" max="10057" width="14.1796875" style="12" customWidth="1"/>
    <col min="10058" max="10058" width="70.7265625" style="12" customWidth="1"/>
    <col min="10059" max="10061" width="14.1796875" style="12" customWidth="1"/>
    <col min="10062" max="10062" width="70.7265625" style="12" customWidth="1"/>
    <col min="10063" max="10065" width="14.1796875" style="12" customWidth="1"/>
    <col min="10066" max="10066" width="70.7265625" style="12" customWidth="1"/>
    <col min="10067" max="10069" width="14.1796875" style="12" customWidth="1"/>
    <col min="10070" max="10070" width="70.7265625" style="12" customWidth="1"/>
    <col min="10071" max="10073" width="14.1796875" style="12" customWidth="1"/>
    <col min="10074" max="10074" width="70.7265625" style="12" customWidth="1"/>
    <col min="10075" max="10077" width="14.1796875" style="12" customWidth="1"/>
    <col min="10078" max="10078" width="70.7265625" style="12" customWidth="1"/>
    <col min="10079" max="10081" width="14.1796875" style="12" customWidth="1"/>
    <col min="10082" max="10082" width="70.7265625" style="12" customWidth="1"/>
    <col min="10083" max="10085" width="14.1796875" style="12" customWidth="1"/>
    <col min="10086" max="10086" width="70.7265625" style="12" customWidth="1"/>
    <col min="10087" max="10089" width="14.1796875" style="12" customWidth="1"/>
    <col min="10090" max="10090" width="70.7265625" style="12" customWidth="1"/>
    <col min="10091" max="10093" width="14.1796875" style="12" customWidth="1"/>
    <col min="10094" max="10094" width="70.7265625" style="12" customWidth="1"/>
    <col min="10095" max="10097" width="14.1796875" style="12" customWidth="1"/>
    <col min="10098" max="10098" width="70.7265625" style="12" customWidth="1"/>
    <col min="10099" max="10101" width="14.1796875" style="12" customWidth="1"/>
    <col min="10102" max="10102" width="70.7265625" style="12" customWidth="1"/>
    <col min="10103" max="10105" width="14.1796875" style="12" customWidth="1"/>
    <col min="10106" max="10106" width="70.7265625" style="12" customWidth="1"/>
    <col min="10107" max="10109" width="14.1796875" style="12" customWidth="1"/>
    <col min="10110" max="10110" width="70.7265625" style="12" customWidth="1"/>
    <col min="10111" max="10113" width="14.1796875" style="12" customWidth="1"/>
    <col min="10114" max="10114" width="70.7265625" style="12" customWidth="1"/>
    <col min="10115" max="10117" width="14.1796875" style="12" customWidth="1"/>
    <col min="10118" max="10118" width="70.7265625" style="12" customWidth="1"/>
    <col min="10119" max="10121" width="14.1796875" style="12" customWidth="1"/>
    <col min="10122" max="10122" width="70.7265625" style="12" customWidth="1"/>
    <col min="10123" max="10125" width="14.1796875" style="12" customWidth="1"/>
    <col min="10126" max="10126" width="70.7265625" style="12" customWidth="1"/>
    <col min="10127" max="10129" width="14.1796875" style="12" customWidth="1"/>
    <col min="10130" max="10130" width="70.7265625" style="12" customWidth="1"/>
    <col min="10131" max="10133" width="14.1796875" style="12" customWidth="1"/>
    <col min="10134" max="10134" width="70.7265625" style="12" customWidth="1"/>
    <col min="10135" max="10137" width="14.1796875" style="12" customWidth="1"/>
    <col min="10138" max="10138" width="70.7265625" style="12" customWidth="1"/>
    <col min="10139" max="10141" width="14.1796875" style="12" customWidth="1"/>
    <col min="10142" max="10142" width="70.7265625" style="12" customWidth="1"/>
    <col min="10143" max="10145" width="14.1796875" style="12" customWidth="1"/>
    <col min="10146" max="10146" width="70.7265625" style="12" customWidth="1"/>
    <col min="10147" max="10149" width="14.1796875" style="12" customWidth="1"/>
    <col min="10150" max="10150" width="70.7265625" style="12" customWidth="1"/>
    <col min="10151" max="10153" width="14.1796875" style="12" customWidth="1"/>
    <col min="10154" max="10154" width="70.7265625" style="12" customWidth="1"/>
    <col min="10155" max="10157" width="14.1796875" style="12" customWidth="1"/>
    <col min="10158" max="10158" width="70.7265625" style="12" customWidth="1"/>
    <col min="10159" max="10161" width="14.1796875" style="12" customWidth="1"/>
    <col min="10162" max="10162" width="70.7265625" style="12" customWidth="1"/>
    <col min="10163" max="10165" width="14.1796875" style="12" customWidth="1"/>
    <col min="10166" max="10166" width="70.7265625" style="12" customWidth="1"/>
    <col min="10167" max="10169" width="14.1796875" style="12" customWidth="1"/>
    <col min="10170" max="10170" width="70.7265625" style="12" customWidth="1"/>
    <col min="10171" max="10173" width="14.1796875" style="12" customWidth="1"/>
    <col min="10174" max="10174" width="70.7265625" style="12" customWidth="1"/>
    <col min="10175" max="10177" width="14.1796875" style="12" customWidth="1"/>
    <col min="10178" max="10178" width="70.7265625" style="12" customWidth="1"/>
    <col min="10179" max="10181" width="14.1796875" style="12" customWidth="1"/>
    <col min="10182" max="10182" width="70.7265625" style="12" customWidth="1"/>
    <col min="10183" max="10185" width="14.1796875" style="12" customWidth="1"/>
    <col min="10186" max="10186" width="70.7265625" style="12" customWidth="1"/>
    <col min="10187" max="10189" width="14.1796875" style="12" customWidth="1"/>
    <col min="10190" max="10190" width="70.7265625" style="12" customWidth="1"/>
    <col min="10191" max="10193" width="14.1796875" style="12" customWidth="1"/>
    <col min="10194" max="10194" width="70.7265625" style="12" customWidth="1"/>
    <col min="10195" max="10197" width="14.1796875" style="12" customWidth="1"/>
    <col min="10198" max="10198" width="70.7265625" style="12" customWidth="1"/>
    <col min="10199" max="10201" width="14.1796875" style="12" customWidth="1"/>
    <col min="10202" max="10202" width="70.7265625" style="12" customWidth="1"/>
    <col min="10203" max="10205" width="14.1796875" style="12" customWidth="1"/>
    <col min="10206" max="10206" width="70.7265625" style="12" customWidth="1"/>
    <col min="10207" max="10209" width="14.1796875" style="12" customWidth="1"/>
    <col min="10210" max="10210" width="70.7265625" style="12" customWidth="1"/>
    <col min="10211" max="10213" width="14.1796875" style="12" customWidth="1"/>
    <col min="10214" max="10214" width="70.7265625" style="12" customWidth="1"/>
    <col min="10215" max="10217" width="14.1796875" style="12" customWidth="1"/>
    <col min="10218" max="10218" width="70.7265625" style="12" customWidth="1"/>
    <col min="10219" max="10221" width="14.1796875" style="12" customWidth="1"/>
    <col min="10222" max="10222" width="70.7265625" style="12" customWidth="1"/>
    <col min="10223" max="10225" width="14.1796875" style="12" customWidth="1"/>
    <col min="10226" max="10226" width="70.7265625" style="12" customWidth="1"/>
    <col min="10227" max="10229" width="14.1796875" style="12" customWidth="1"/>
    <col min="10230" max="10230" width="70.7265625" style="12" customWidth="1"/>
    <col min="10231" max="10233" width="14.1796875" style="12" customWidth="1"/>
    <col min="10234" max="10234" width="70.7265625" style="12" customWidth="1"/>
    <col min="10235" max="10237" width="14.1796875" style="12" customWidth="1"/>
    <col min="10238" max="10238" width="70.7265625" style="12" customWidth="1"/>
    <col min="10239" max="10241" width="14.1796875" style="12" customWidth="1"/>
    <col min="10242" max="10242" width="70.7265625" style="12" customWidth="1"/>
    <col min="10243" max="10245" width="14.1796875" style="12" customWidth="1"/>
    <col min="10246" max="10246" width="70.7265625" style="12" customWidth="1"/>
    <col min="10247" max="10249" width="14.1796875" style="12" customWidth="1"/>
    <col min="10250" max="10250" width="70.7265625" style="12" customWidth="1"/>
    <col min="10251" max="10253" width="14.1796875" style="12" customWidth="1"/>
    <col min="10254" max="10254" width="70.7265625" style="12" customWidth="1"/>
    <col min="10255" max="10257" width="14.1796875" style="12" customWidth="1"/>
    <col min="10258" max="10258" width="70.7265625" style="12" customWidth="1"/>
    <col min="10259" max="10261" width="14.1796875" style="12" customWidth="1"/>
    <col min="10262" max="10262" width="70.7265625" style="12" customWidth="1"/>
    <col min="10263" max="10265" width="14.1796875" style="12" customWidth="1"/>
    <col min="10266" max="10266" width="70.7265625" style="12" customWidth="1"/>
    <col min="10267" max="10269" width="14.1796875" style="12" customWidth="1"/>
    <col min="10270" max="10270" width="70.7265625" style="12" customWidth="1"/>
    <col min="10271" max="10273" width="14.1796875" style="12" customWidth="1"/>
    <col min="10274" max="10274" width="70.7265625" style="12" customWidth="1"/>
    <col min="10275" max="10277" width="14.1796875" style="12" customWidth="1"/>
    <col min="10278" max="10278" width="70.7265625" style="12" customWidth="1"/>
    <col min="10279" max="10281" width="14.1796875" style="12" customWidth="1"/>
    <col min="10282" max="10282" width="70.7265625" style="12" customWidth="1"/>
    <col min="10283" max="10285" width="14.1796875" style="12" customWidth="1"/>
    <col min="10286" max="10286" width="70.7265625" style="12" customWidth="1"/>
    <col min="10287" max="10289" width="14.1796875" style="12" customWidth="1"/>
    <col min="10290" max="10290" width="70.7265625" style="12" customWidth="1"/>
    <col min="10291" max="10293" width="14.1796875" style="12" customWidth="1"/>
    <col min="10294" max="10294" width="70.7265625" style="12" customWidth="1"/>
    <col min="10295" max="10297" width="14.1796875" style="12" customWidth="1"/>
    <col min="10298" max="10298" width="70.7265625" style="12" customWidth="1"/>
    <col min="10299" max="10301" width="14.1796875" style="12" customWidth="1"/>
    <col min="10302" max="10302" width="70.7265625" style="12" customWidth="1"/>
    <col min="10303" max="10305" width="14.1796875" style="12" customWidth="1"/>
    <col min="10306" max="10306" width="70.7265625" style="12" customWidth="1"/>
    <col min="10307" max="10309" width="14.1796875" style="12" customWidth="1"/>
    <col min="10310" max="10310" width="70.7265625" style="12" customWidth="1"/>
    <col min="10311" max="10313" width="14.1796875" style="12" customWidth="1"/>
    <col min="10314" max="10314" width="70.7265625" style="12" customWidth="1"/>
    <col min="10315" max="10317" width="14.1796875" style="12" customWidth="1"/>
    <col min="10318" max="10318" width="70.7265625" style="12" customWidth="1"/>
    <col min="10319" max="10321" width="14.1796875" style="12" customWidth="1"/>
    <col min="10322" max="10322" width="70.7265625" style="12" customWidth="1"/>
    <col min="10323" max="10325" width="14.1796875" style="12" customWidth="1"/>
    <col min="10326" max="10326" width="70.7265625" style="12" customWidth="1"/>
    <col min="10327" max="10329" width="14.1796875" style="12" customWidth="1"/>
    <col min="10330" max="10330" width="70.7265625" style="12" customWidth="1"/>
    <col min="10331" max="10333" width="14.1796875" style="12" customWidth="1"/>
    <col min="10334" max="10334" width="70.7265625" style="12" customWidth="1"/>
    <col min="10335" max="10337" width="14.1796875" style="12" customWidth="1"/>
    <col min="10338" max="10338" width="70.7265625" style="12" customWidth="1"/>
    <col min="10339" max="10341" width="14.1796875" style="12" customWidth="1"/>
    <col min="10342" max="10342" width="70.7265625" style="12" customWidth="1"/>
    <col min="10343" max="10345" width="14.1796875" style="12" customWidth="1"/>
    <col min="10346" max="10346" width="70.7265625" style="12" customWidth="1"/>
    <col min="10347" max="10349" width="14.1796875" style="12" customWidth="1"/>
    <col min="10350" max="10350" width="70.7265625" style="12" customWidth="1"/>
    <col min="10351" max="10353" width="14.1796875" style="12" customWidth="1"/>
    <col min="10354" max="10354" width="70.7265625" style="12" customWidth="1"/>
    <col min="10355" max="10357" width="14.1796875" style="12" customWidth="1"/>
    <col min="10358" max="10358" width="70.7265625" style="12" customWidth="1"/>
    <col min="10359" max="10361" width="14.1796875" style="12" customWidth="1"/>
    <col min="10362" max="10362" width="70.7265625" style="12" customWidth="1"/>
    <col min="10363" max="10365" width="14.1796875" style="12" customWidth="1"/>
    <col min="10366" max="10366" width="70.7265625" style="12" customWidth="1"/>
    <col min="10367" max="10369" width="14.1796875" style="12" customWidth="1"/>
    <col min="10370" max="10370" width="70.7265625" style="12" customWidth="1"/>
    <col min="10371" max="10373" width="14.1796875" style="12" customWidth="1"/>
    <col min="10374" max="10374" width="70.7265625" style="12" customWidth="1"/>
    <col min="10375" max="10377" width="14.1796875" style="12" customWidth="1"/>
    <col min="10378" max="10378" width="70.7265625" style="12" customWidth="1"/>
    <col min="10379" max="10381" width="14.1796875" style="12" customWidth="1"/>
    <col min="10382" max="10382" width="70.7265625" style="12" customWidth="1"/>
    <col min="10383" max="10385" width="14.1796875" style="12" customWidth="1"/>
    <col min="10386" max="10386" width="70.7265625" style="12" customWidth="1"/>
    <col min="10387" max="10389" width="14.1796875" style="12" customWidth="1"/>
    <col min="10390" max="10390" width="70.7265625" style="12" customWidth="1"/>
    <col min="10391" max="10393" width="14.1796875" style="12" customWidth="1"/>
    <col min="10394" max="10394" width="70.7265625" style="12" customWidth="1"/>
    <col min="10395" max="10397" width="14.1796875" style="12" customWidth="1"/>
    <col min="10398" max="10398" width="70.7265625" style="12" customWidth="1"/>
    <col min="10399" max="10401" width="14.1796875" style="12" customWidth="1"/>
    <col min="10402" max="10402" width="70.7265625" style="12" customWidth="1"/>
    <col min="10403" max="10405" width="14.1796875" style="12" customWidth="1"/>
    <col min="10406" max="10406" width="70.7265625" style="12" customWidth="1"/>
    <col min="10407" max="10409" width="14.1796875" style="12" customWidth="1"/>
    <col min="10410" max="10410" width="70.7265625" style="12" customWidth="1"/>
    <col min="10411" max="10413" width="14.1796875" style="12" customWidth="1"/>
    <col min="10414" max="10414" width="70.7265625" style="12" customWidth="1"/>
    <col min="10415" max="10417" width="14.1796875" style="12" customWidth="1"/>
    <col min="10418" max="10418" width="70.7265625" style="12" customWidth="1"/>
    <col min="10419" max="10421" width="14.1796875" style="12" customWidth="1"/>
    <col min="10422" max="10422" width="70.7265625" style="12" customWidth="1"/>
    <col min="10423" max="10425" width="14.1796875" style="12" customWidth="1"/>
    <col min="10426" max="10426" width="70.7265625" style="12" customWidth="1"/>
    <col min="10427" max="10429" width="14.1796875" style="12" customWidth="1"/>
    <col min="10430" max="10430" width="70.7265625" style="12" customWidth="1"/>
    <col min="10431" max="10433" width="14.1796875" style="12" customWidth="1"/>
    <col min="10434" max="10434" width="70.7265625" style="12" customWidth="1"/>
    <col min="10435" max="10437" width="14.1796875" style="12" customWidth="1"/>
    <col min="10438" max="10438" width="70.7265625" style="12" customWidth="1"/>
    <col min="10439" max="10441" width="14.1796875" style="12" customWidth="1"/>
    <col min="10442" max="10442" width="70.7265625" style="12" customWidth="1"/>
    <col min="10443" max="10445" width="14.1796875" style="12" customWidth="1"/>
    <col min="10446" max="10446" width="70.7265625" style="12" customWidth="1"/>
    <col min="10447" max="10449" width="14.1796875" style="12" customWidth="1"/>
    <col min="10450" max="10450" width="70.7265625" style="12" customWidth="1"/>
    <col min="10451" max="10453" width="14.1796875" style="12" customWidth="1"/>
    <col min="10454" max="10454" width="70.7265625" style="12" customWidth="1"/>
    <col min="10455" max="10457" width="14.1796875" style="12" customWidth="1"/>
    <col min="10458" max="10458" width="70.7265625" style="12" customWidth="1"/>
    <col min="10459" max="10461" width="14.1796875" style="12" customWidth="1"/>
    <col min="10462" max="10462" width="70.7265625" style="12" customWidth="1"/>
    <col min="10463" max="10465" width="14.1796875" style="12" customWidth="1"/>
    <col min="10466" max="10466" width="70.7265625" style="12" customWidth="1"/>
    <col min="10467" max="10469" width="14.1796875" style="12" customWidth="1"/>
    <col min="10470" max="10470" width="70.7265625" style="12" customWidth="1"/>
    <col min="10471" max="10473" width="14.1796875" style="12" customWidth="1"/>
    <col min="10474" max="10474" width="70.7265625" style="12" customWidth="1"/>
    <col min="10475" max="10477" width="14.1796875" style="12" customWidth="1"/>
    <col min="10478" max="10478" width="70.7265625" style="12" customWidth="1"/>
    <col min="10479" max="10481" width="14.1796875" style="12" customWidth="1"/>
    <col min="10482" max="10482" width="70.7265625" style="12" customWidth="1"/>
    <col min="10483" max="10485" width="14.1796875" style="12" customWidth="1"/>
    <col min="10486" max="10486" width="70.7265625" style="12" customWidth="1"/>
    <col min="10487" max="10489" width="14.1796875" style="12" customWidth="1"/>
    <col min="10490" max="10490" width="70.7265625" style="12" customWidth="1"/>
    <col min="10491" max="10493" width="14.1796875" style="12" customWidth="1"/>
    <col min="10494" max="10494" width="70.7265625" style="12" customWidth="1"/>
    <col min="10495" max="10497" width="14.1796875" style="12" customWidth="1"/>
    <col min="10498" max="10498" width="70.7265625" style="12" customWidth="1"/>
    <col min="10499" max="10501" width="14.1796875" style="12" customWidth="1"/>
    <col min="10502" max="10502" width="70.7265625" style="12" customWidth="1"/>
    <col min="10503" max="10505" width="14.1796875" style="12" customWidth="1"/>
    <col min="10506" max="10506" width="70.7265625" style="12" customWidth="1"/>
    <col min="10507" max="10509" width="14.1796875" style="12" customWidth="1"/>
    <col min="10510" max="10510" width="70.7265625" style="12" customWidth="1"/>
    <col min="10511" max="10513" width="14.1796875" style="12" customWidth="1"/>
    <col min="10514" max="10514" width="70.7265625" style="12" customWidth="1"/>
    <col min="10515" max="10517" width="14.1796875" style="12" customWidth="1"/>
    <col min="10518" max="10518" width="70.7265625" style="12" customWidth="1"/>
    <col min="10519" max="10521" width="14.1796875" style="12" customWidth="1"/>
    <col min="10522" max="10522" width="70.7265625" style="12" customWidth="1"/>
    <col min="10523" max="10525" width="14.1796875" style="12" customWidth="1"/>
    <col min="10526" max="10526" width="70.7265625" style="12" customWidth="1"/>
    <col min="10527" max="10529" width="14.1796875" style="12" customWidth="1"/>
    <col min="10530" max="10530" width="70.7265625" style="12" customWidth="1"/>
    <col min="10531" max="10533" width="14.1796875" style="12" customWidth="1"/>
    <col min="10534" max="10534" width="70.7265625" style="12" customWidth="1"/>
    <col min="10535" max="10537" width="14.1796875" style="12" customWidth="1"/>
    <col min="10538" max="10538" width="70.7265625" style="12" customWidth="1"/>
    <col min="10539" max="10541" width="14.1796875" style="12" customWidth="1"/>
    <col min="10542" max="10542" width="70.7265625" style="12" customWidth="1"/>
    <col min="10543" max="10545" width="14.1796875" style="12" customWidth="1"/>
    <col min="10546" max="10546" width="70.7265625" style="12" customWidth="1"/>
    <col min="10547" max="10549" width="14.1796875" style="12" customWidth="1"/>
    <col min="10550" max="10550" width="70.7265625" style="12" customWidth="1"/>
    <col min="10551" max="10553" width="14.1796875" style="12" customWidth="1"/>
    <col min="10554" max="10554" width="70.7265625" style="12" customWidth="1"/>
    <col min="10555" max="10557" width="14.1796875" style="12" customWidth="1"/>
    <col min="10558" max="10558" width="70.7265625" style="12" customWidth="1"/>
    <col min="10559" max="10561" width="14.1796875" style="12" customWidth="1"/>
    <col min="10562" max="10562" width="70.7265625" style="12" customWidth="1"/>
    <col min="10563" max="10565" width="14.1796875" style="12" customWidth="1"/>
    <col min="10566" max="10566" width="70.7265625" style="12" customWidth="1"/>
    <col min="10567" max="10569" width="14.1796875" style="12" customWidth="1"/>
    <col min="10570" max="10570" width="70.7265625" style="12" customWidth="1"/>
    <col min="10571" max="10573" width="14.1796875" style="12" customWidth="1"/>
    <col min="10574" max="10574" width="70.7265625" style="12" customWidth="1"/>
    <col min="10575" max="10577" width="14.1796875" style="12" customWidth="1"/>
    <col min="10578" max="10578" width="70.7265625" style="12" customWidth="1"/>
    <col min="10579" max="10581" width="14.1796875" style="12" customWidth="1"/>
    <col min="10582" max="10582" width="70.7265625" style="12" customWidth="1"/>
    <col min="10583" max="10585" width="14.1796875" style="12" customWidth="1"/>
    <col min="10586" max="10586" width="70.7265625" style="12" customWidth="1"/>
    <col min="10587" max="10589" width="14.1796875" style="12" customWidth="1"/>
    <col min="10590" max="10590" width="70.7265625" style="12" customWidth="1"/>
    <col min="10591" max="10593" width="14.1796875" style="12" customWidth="1"/>
    <col min="10594" max="10594" width="70.7265625" style="12" customWidth="1"/>
    <col min="10595" max="10597" width="14.1796875" style="12" customWidth="1"/>
    <col min="10598" max="10598" width="70.7265625" style="12" customWidth="1"/>
    <col min="10599" max="10601" width="14.1796875" style="12" customWidth="1"/>
    <col min="10602" max="10602" width="70.7265625" style="12" customWidth="1"/>
    <col min="10603" max="10605" width="14.1796875" style="12" customWidth="1"/>
    <col min="10606" max="10606" width="70.7265625" style="12" customWidth="1"/>
    <col min="10607" max="10609" width="14.1796875" style="12" customWidth="1"/>
    <col min="10610" max="10610" width="70.7265625" style="12" customWidth="1"/>
    <col min="10611" max="10613" width="14.1796875" style="12" customWidth="1"/>
    <col min="10614" max="10614" width="70.7265625" style="12" customWidth="1"/>
    <col min="10615" max="10617" width="14.1796875" style="12" customWidth="1"/>
    <col min="10618" max="10618" width="70.7265625" style="12" customWidth="1"/>
    <col min="10619" max="10621" width="14.1796875" style="12" customWidth="1"/>
    <col min="10622" max="10622" width="70.7265625" style="12" customWidth="1"/>
    <col min="10623" max="10625" width="14.1796875" style="12" customWidth="1"/>
    <col min="10626" max="10626" width="70.7265625" style="12" customWidth="1"/>
    <col min="10627" max="10629" width="14.1796875" style="12" customWidth="1"/>
    <col min="10630" max="10630" width="70.7265625" style="12" customWidth="1"/>
    <col min="10631" max="10633" width="14.1796875" style="12" customWidth="1"/>
    <col min="10634" max="10634" width="70.7265625" style="12" customWidth="1"/>
    <col min="10635" max="10637" width="14.1796875" style="12" customWidth="1"/>
    <col min="10638" max="10638" width="70.7265625" style="12" customWidth="1"/>
    <col min="10639" max="10641" width="14.1796875" style="12" customWidth="1"/>
    <col min="10642" max="10642" width="70.7265625" style="12" customWidth="1"/>
    <col min="10643" max="10645" width="14.1796875" style="12" customWidth="1"/>
    <col min="10646" max="10646" width="70.7265625" style="12" customWidth="1"/>
    <col min="10647" max="10649" width="14.1796875" style="12" customWidth="1"/>
    <col min="10650" max="10650" width="70.7265625" style="12" customWidth="1"/>
    <col min="10651" max="10653" width="14.1796875" style="12" customWidth="1"/>
    <col min="10654" max="10654" width="70.7265625" style="12" customWidth="1"/>
    <col min="10655" max="10657" width="14.1796875" style="12" customWidth="1"/>
    <col min="10658" max="10658" width="70.7265625" style="12" customWidth="1"/>
    <col min="10659" max="10661" width="14.1796875" style="12" customWidth="1"/>
    <col min="10662" max="10662" width="70.7265625" style="12" customWidth="1"/>
    <col min="10663" max="10665" width="14.1796875" style="12" customWidth="1"/>
    <col min="10666" max="10666" width="70.7265625" style="12" customWidth="1"/>
    <col min="10667" max="10669" width="14.1796875" style="12" customWidth="1"/>
    <col min="10670" max="10670" width="70.7265625" style="12" customWidth="1"/>
    <col min="10671" max="10673" width="14.1796875" style="12" customWidth="1"/>
    <col min="10674" max="10674" width="70.7265625" style="12" customWidth="1"/>
    <col min="10675" max="10677" width="14.1796875" style="12" customWidth="1"/>
    <col min="10678" max="10678" width="70.7265625" style="12" customWidth="1"/>
    <col min="10679" max="10681" width="14.1796875" style="12" customWidth="1"/>
    <col min="10682" max="10682" width="70.7265625" style="12" customWidth="1"/>
    <col min="10683" max="10685" width="14.1796875" style="12" customWidth="1"/>
    <col min="10686" max="10686" width="70.7265625" style="12" customWidth="1"/>
    <col min="10687" max="10689" width="14.1796875" style="12" customWidth="1"/>
    <col min="10690" max="10690" width="70.7265625" style="12" customWidth="1"/>
    <col min="10691" max="10693" width="14.1796875" style="12" customWidth="1"/>
    <col min="10694" max="10694" width="70.7265625" style="12" customWidth="1"/>
    <col min="10695" max="10697" width="14.1796875" style="12" customWidth="1"/>
    <col min="10698" max="10698" width="70.7265625" style="12" customWidth="1"/>
    <col min="10699" max="10701" width="14.1796875" style="12" customWidth="1"/>
    <col min="10702" max="10702" width="70.7265625" style="12" customWidth="1"/>
    <col min="10703" max="10705" width="14.1796875" style="12" customWidth="1"/>
    <col min="10706" max="10706" width="70.7265625" style="12" customWidth="1"/>
    <col min="10707" max="10709" width="14.1796875" style="12" customWidth="1"/>
    <col min="10710" max="10710" width="70.7265625" style="12" customWidth="1"/>
    <col min="10711" max="10713" width="14.1796875" style="12" customWidth="1"/>
    <col min="10714" max="10714" width="70.7265625" style="12" customWidth="1"/>
    <col min="10715" max="10717" width="14.1796875" style="12" customWidth="1"/>
    <col min="10718" max="10718" width="70.7265625" style="12" customWidth="1"/>
    <col min="10719" max="10721" width="14.1796875" style="12" customWidth="1"/>
    <col min="10722" max="10722" width="70.7265625" style="12" customWidth="1"/>
    <col min="10723" max="10725" width="14.1796875" style="12" customWidth="1"/>
    <col min="10726" max="10726" width="70.7265625" style="12" customWidth="1"/>
    <col min="10727" max="10729" width="14.1796875" style="12" customWidth="1"/>
    <col min="10730" max="10730" width="70.7265625" style="12" customWidth="1"/>
    <col min="10731" max="10733" width="14.1796875" style="12" customWidth="1"/>
    <col min="10734" max="10734" width="70.7265625" style="12" customWidth="1"/>
    <col min="10735" max="10737" width="14.1796875" style="12" customWidth="1"/>
    <col min="10738" max="10738" width="70.7265625" style="12" customWidth="1"/>
    <col min="10739" max="10741" width="14.1796875" style="12" customWidth="1"/>
    <col min="10742" max="10742" width="70.7265625" style="12" customWidth="1"/>
    <col min="10743" max="10745" width="14.1796875" style="12" customWidth="1"/>
    <col min="10746" max="10746" width="70.7265625" style="12" customWidth="1"/>
    <col min="10747" max="10749" width="14.1796875" style="12" customWidth="1"/>
    <col min="10750" max="10750" width="70.7265625" style="12" customWidth="1"/>
    <col min="10751" max="10753" width="14.1796875" style="12" customWidth="1"/>
    <col min="10754" max="10754" width="70.7265625" style="12" customWidth="1"/>
    <col min="10755" max="10757" width="14.1796875" style="12" customWidth="1"/>
    <col min="10758" max="10758" width="70.7265625" style="12" customWidth="1"/>
    <col min="10759" max="10761" width="14.1796875" style="12" customWidth="1"/>
    <col min="10762" max="10762" width="70.7265625" style="12" customWidth="1"/>
    <col min="10763" max="10765" width="14.1796875" style="12" customWidth="1"/>
    <col min="10766" max="10766" width="70.7265625" style="12" customWidth="1"/>
    <col min="10767" max="10769" width="14.1796875" style="12" customWidth="1"/>
    <col min="10770" max="10770" width="70.7265625" style="12" customWidth="1"/>
    <col min="10771" max="10773" width="14.1796875" style="12" customWidth="1"/>
    <col min="10774" max="10774" width="70.7265625" style="12" customWidth="1"/>
    <col min="10775" max="10777" width="14.1796875" style="12" customWidth="1"/>
    <col min="10778" max="10778" width="70.7265625" style="12" customWidth="1"/>
    <col min="10779" max="10781" width="14.1796875" style="12" customWidth="1"/>
    <col min="10782" max="10782" width="70.7265625" style="12" customWidth="1"/>
    <col min="10783" max="10785" width="14.1796875" style="12" customWidth="1"/>
    <col min="10786" max="10786" width="70.7265625" style="12" customWidth="1"/>
    <col min="10787" max="10789" width="14.1796875" style="12" customWidth="1"/>
    <col min="10790" max="10790" width="70.7265625" style="12" customWidth="1"/>
    <col min="10791" max="10793" width="14.1796875" style="12" customWidth="1"/>
    <col min="10794" max="10794" width="70.7265625" style="12" customWidth="1"/>
    <col min="10795" max="10797" width="14.1796875" style="12" customWidth="1"/>
    <col min="10798" max="10798" width="70.7265625" style="12" customWidth="1"/>
    <col min="10799" max="10801" width="14.1796875" style="12" customWidth="1"/>
    <col min="10802" max="10802" width="70.7265625" style="12" customWidth="1"/>
    <col min="10803" max="10805" width="14.1796875" style="12" customWidth="1"/>
    <col min="10806" max="10806" width="70.7265625" style="12" customWidth="1"/>
    <col min="10807" max="10809" width="14.1796875" style="12" customWidth="1"/>
    <col min="10810" max="10810" width="70.7265625" style="12" customWidth="1"/>
    <col min="10811" max="10813" width="14.1796875" style="12" customWidth="1"/>
    <col min="10814" max="10814" width="70.7265625" style="12" customWidth="1"/>
    <col min="10815" max="10817" width="14.1796875" style="12" customWidth="1"/>
    <col min="10818" max="10818" width="70.7265625" style="12" customWidth="1"/>
    <col min="10819" max="10821" width="14.1796875" style="12" customWidth="1"/>
    <col min="10822" max="10822" width="70.7265625" style="12" customWidth="1"/>
    <col min="10823" max="10825" width="14.1796875" style="12" customWidth="1"/>
    <col min="10826" max="10826" width="70.7265625" style="12" customWidth="1"/>
    <col min="10827" max="10829" width="14.1796875" style="12" customWidth="1"/>
    <col min="10830" max="10830" width="70.7265625" style="12" customWidth="1"/>
    <col min="10831" max="10833" width="14.1796875" style="12" customWidth="1"/>
    <col min="10834" max="10834" width="70.7265625" style="12" customWidth="1"/>
    <col min="10835" max="10837" width="14.1796875" style="12" customWidth="1"/>
    <col min="10838" max="10838" width="70.7265625" style="12" customWidth="1"/>
    <col min="10839" max="10841" width="14.1796875" style="12" customWidth="1"/>
    <col min="10842" max="10842" width="70.7265625" style="12" customWidth="1"/>
    <col min="10843" max="10845" width="14.1796875" style="12" customWidth="1"/>
    <col min="10846" max="10846" width="70.7265625" style="12" customWidth="1"/>
    <col min="10847" max="10849" width="14.1796875" style="12" customWidth="1"/>
    <col min="10850" max="10850" width="70.7265625" style="12" customWidth="1"/>
    <col min="10851" max="10853" width="14.1796875" style="12" customWidth="1"/>
    <col min="10854" max="10854" width="70.7265625" style="12" customWidth="1"/>
    <col min="10855" max="10857" width="14.1796875" style="12" customWidth="1"/>
    <col min="10858" max="10858" width="70.7265625" style="12" customWidth="1"/>
    <col min="10859" max="10861" width="14.1796875" style="12" customWidth="1"/>
    <col min="10862" max="10862" width="70.7265625" style="12" customWidth="1"/>
    <col min="10863" max="10865" width="14.1796875" style="12" customWidth="1"/>
    <col min="10866" max="10866" width="70.7265625" style="12" customWidth="1"/>
    <col min="10867" max="10869" width="14.1796875" style="12" customWidth="1"/>
    <col min="10870" max="10870" width="70.7265625" style="12" customWidth="1"/>
    <col min="10871" max="10873" width="14.1796875" style="12" customWidth="1"/>
    <col min="10874" max="10874" width="70.7265625" style="12" customWidth="1"/>
    <col min="10875" max="10877" width="14.1796875" style="12" customWidth="1"/>
    <col min="10878" max="10878" width="70.7265625" style="12" customWidth="1"/>
    <col min="10879" max="10881" width="14.1796875" style="12" customWidth="1"/>
    <col min="10882" max="10882" width="70.7265625" style="12" customWidth="1"/>
    <col min="10883" max="10885" width="14.1796875" style="12" customWidth="1"/>
    <col min="10886" max="10886" width="70.7265625" style="12" customWidth="1"/>
    <col min="10887" max="10889" width="14.1796875" style="12" customWidth="1"/>
    <col min="10890" max="10890" width="70.7265625" style="12" customWidth="1"/>
    <col min="10891" max="10893" width="14.1796875" style="12" customWidth="1"/>
    <col min="10894" max="10894" width="70.7265625" style="12" customWidth="1"/>
    <col min="10895" max="10897" width="14.1796875" style="12" customWidth="1"/>
    <col min="10898" max="10898" width="70.7265625" style="12" customWidth="1"/>
    <col min="10899" max="10901" width="14.1796875" style="12" customWidth="1"/>
    <col min="10902" max="10902" width="70.7265625" style="12" customWidth="1"/>
    <col min="10903" max="10905" width="14.1796875" style="12" customWidth="1"/>
    <col min="10906" max="10906" width="70.7265625" style="12" customWidth="1"/>
    <col min="10907" max="10909" width="14.1796875" style="12" customWidth="1"/>
    <col min="10910" max="10910" width="70.7265625" style="12" customWidth="1"/>
    <col min="10911" max="10913" width="14.1796875" style="12" customWidth="1"/>
    <col min="10914" max="10914" width="70.7265625" style="12" customWidth="1"/>
    <col min="10915" max="10917" width="14.1796875" style="12" customWidth="1"/>
    <col min="10918" max="10918" width="70.7265625" style="12" customWidth="1"/>
    <col min="10919" max="10921" width="14.1796875" style="12" customWidth="1"/>
    <col min="10922" max="10922" width="70.7265625" style="12" customWidth="1"/>
    <col min="10923" max="10925" width="14.1796875" style="12" customWidth="1"/>
    <col min="10926" max="10926" width="70.7265625" style="12" customWidth="1"/>
    <col min="10927" max="10929" width="14.1796875" style="12" customWidth="1"/>
    <col min="10930" max="10930" width="70.7265625" style="12" customWidth="1"/>
    <col min="10931" max="10933" width="14.1796875" style="12" customWidth="1"/>
    <col min="10934" max="10934" width="70.7265625" style="12" customWidth="1"/>
    <col min="10935" max="10937" width="14.1796875" style="12" customWidth="1"/>
    <col min="10938" max="10938" width="70.7265625" style="12" customWidth="1"/>
    <col min="10939" max="10941" width="14.1796875" style="12" customWidth="1"/>
    <col min="10942" max="10942" width="70.7265625" style="12" customWidth="1"/>
    <col min="10943" max="10945" width="14.1796875" style="12" customWidth="1"/>
    <col min="10946" max="10946" width="70.7265625" style="12" customWidth="1"/>
    <col min="10947" max="10949" width="14.1796875" style="12" customWidth="1"/>
    <col min="10950" max="10950" width="70.7265625" style="12" customWidth="1"/>
    <col min="10951" max="10953" width="14.1796875" style="12" customWidth="1"/>
    <col min="10954" max="10954" width="70.7265625" style="12" customWidth="1"/>
    <col min="10955" max="10957" width="14.1796875" style="12" customWidth="1"/>
    <col min="10958" max="10958" width="70.7265625" style="12" customWidth="1"/>
    <col min="10959" max="10961" width="14.1796875" style="12" customWidth="1"/>
    <col min="10962" max="10962" width="70.7265625" style="12" customWidth="1"/>
    <col min="10963" max="10965" width="14.1796875" style="12" customWidth="1"/>
    <col min="10966" max="10966" width="70.7265625" style="12" customWidth="1"/>
    <col min="10967" max="10969" width="14.1796875" style="12" customWidth="1"/>
    <col min="10970" max="10970" width="70.7265625" style="12" customWidth="1"/>
    <col min="10971" max="10973" width="14.1796875" style="12" customWidth="1"/>
    <col min="10974" max="10974" width="70.7265625" style="12" customWidth="1"/>
    <col min="10975" max="10977" width="14.1796875" style="12" customWidth="1"/>
    <col min="10978" max="10978" width="70.7265625" style="12" customWidth="1"/>
    <col min="10979" max="10981" width="14.1796875" style="12" customWidth="1"/>
    <col min="10982" max="10982" width="70.7265625" style="12" customWidth="1"/>
    <col min="10983" max="10985" width="14.1796875" style="12" customWidth="1"/>
    <col min="10986" max="10986" width="70.7265625" style="12" customWidth="1"/>
    <col min="10987" max="10989" width="14.1796875" style="12" customWidth="1"/>
    <col min="10990" max="10990" width="70.7265625" style="12" customWidth="1"/>
    <col min="10991" max="10993" width="14.1796875" style="12" customWidth="1"/>
    <col min="10994" max="10994" width="70.7265625" style="12" customWidth="1"/>
    <col min="10995" max="10997" width="14.1796875" style="12" customWidth="1"/>
    <col min="10998" max="10998" width="70.7265625" style="12" customWidth="1"/>
    <col min="10999" max="11001" width="14.1796875" style="12" customWidth="1"/>
    <col min="11002" max="11002" width="70.7265625" style="12" customWidth="1"/>
    <col min="11003" max="11005" width="14.1796875" style="12" customWidth="1"/>
    <col min="11006" max="11006" width="70.7265625" style="12" customWidth="1"/>
    <col min="11007" max="11009" width="14.1796875" style="12" customWidth="1"/>
    <col min="11010" max="11010" width="70.7265625" style="12" customWidth="1"/>
    <col min="11011" max="11013" width="14.1796875" style="12" customWidth="1"/>
    <col min="11014" max="11014" width="70.7265625" style="12" customWidth="1"/>
    <col min="11015" max="11017" width="14.1796875" style="12" customWidth="1"/>
    <col min="11018" max="11018" width="70.7265625" style="12" customWidth="1"/>
    <col min="11019" max="11021" width="14.1796875" style="12" customWidth="1"/>
    <col min="11022" max="11022" width="70.7265625" style="12" customWidth="1"/>
    <col min="11023" max="11025" width="14.1796875" style="12" customWidth="1"/>
    <col min="11026" max="11026" width="70.7265625" style="12" customWidth="1"/>
    <col min="11027" max="11029" width="14.1796875" style="12" customWidth="1"/>
    <col min="11030" max="11030" width="70.7265625" style="12" customWidth="1"/>
    <col min="11031" max="11033" width="14.1796875" style="12" customWidth="1"/>
    <col min="11034" max="11034" width="70.7265625" style="12" customWidth="1"/>
    <col min="11035" max="11037" width="14.1796875" style="12" customWidth="1"/>
    <col min="11038" max="11038" width="70.7265625" style="12" customWidth="1"/>
    <col min="11039" max="11041" width="14.1796875" style="12" customWidth="1"/>
    <col min="11042" max="11042" width="70.7265625" style="12" customWidth="1"/>
    <col min="11043" max="11045" width="14.1796875" style="12" customWidth="1"/>
    <col min="11046" max="11046" width="70.7265625" style="12" customWidth="1"/>
    <col min="11047" max="11049" width="14.1796875" style="12" customWidth="1"/>
    <col min="11050" max="11050" width="70.7265625" style="12" customWidth="1"/>
    <col min="11051" max="11053" width="14.1796875" style="12" customWidth="1"/>
    <col min="11054" max="11054" width="70.7265625" style="12" customWidth="1"/>
    <col min="11055" max="11057" width="14.1796875" style="12" customWidth="1"/>
    <col min="11058" max="11058" width="70.7265625" style="12" customWidth="1"/>
    <col min="11059" max="11061" width="14.1796875" style="12" customWidth="1"/>
    <col min="11062" max="11062" width="70.7265625" style="12" customWidth="1"/>
    <col min="11063" max="11065" width="14.1796875" style="12" customWidth="1"/>
    <col min="11066" max="11066" width="70.7265625" style="12" customWidth="1"/>
    <col min="11067" max="11069" width="14.1796875" style="12" customWidth="1"/>
    <col min="11070" max="11070" width="70.7265625" style="12" customWidth="1"/>
    <col min="11071" max="11073" width="14.1796875" style="12" customWidth="1"/>
    <col min="11074" max="11074" width="70.7265625" style="12" customWidth="1"/>
    <col min="11075" max="11077" width="14.1796875" style="12" customWidth="1"/>
    <col min="11078" max="11078" width="70.7265625" style="12" customWidth="1"/>
    <col min="11079" max="11081" width="14.1796875" style="12" customWidth="1"/>
    <col min="11082" max="11082" width="70.7265625" style="12" customWidth="1"/>
    <col min="11083" max="11085" width="14.1796875" style="12" customWidth="1"/>
    <col min="11086" max="11086" width="70.7265625" style="12" customWidth="1"/>
    <col min="11087" max="11089" width="14.1796875" style="12" customWidth="1"/>
    <col min="11090" max="11090" width="70.7265625" style="12" customWidth="1"/>
    <col min="11091" max="11093" width="14.1796875" style="12" customWidth="1"/>
    <col min="11094" max="11094" width="70.7265625" style="12" customWidth="1"/>
    <col min="11095" max="11097" width="14.1796875" style="12" customWidth="1"/>
    <col min="11098" max="11098" width="70.7265625" style="12" customWidth="1"/>
    <col min="11099" max="11101" width="14.1796875" style="12" customWidth="1"/>
    <col min="11102" max="11102" width="70.7265625" style="12" customWidth="1"/>
    <col min="11103" max="11105" width="14.1796875" style="12" customWidth="1"/>
    <col min="11106" max="11106" width="70.7265625" style="12" customWidth="1"/>
    <col min="11107" max="11109" width="14.1796875" style="12" customWidth="1"/>
    <col min="11110" max="11110" width="70.7265625" style="12" customWidth="1"/>
    <col min="11111" max="11113" width="14.1796875" style="12" customWidth="1"/>
    <col min="11114" max="11114" width="70.7265625" style="12" customWidth="1"/>
    <col min="11115" max="11117" width="14.1796875" style="12" customWidth="1"/>
    <col min="11118" max="11118" width="70.7265625" style="12" customWidth="1"/>
    <col min="11119" max="11121" width="14.1796875" style="12" customWidth="1"/>
    <col min="11122" max="11122" width="70.7265625" style="12" customWidth="1"/>
    <col min="11123" max="11125" width="14.1796875" style="12" customWidth="1"/>
    <col min="11126" max="11126" width="70.7265625" style="12" customWidth="1"/>
    <col min="11127" max="11129" width="14.1796875" style="12" customWidth="1"/>
    <col min="11130" max="11130" width="70.7265625" style="12" customWidth="1"/>
    <col min="11131" max="11133" width="14.1796875" style="12" customWidth="1"/>
    <col min="11134" max="11134" width="70.7265625" style="12" customWidth="1"/>
    <col min="11135" max="11137" width="14.1796875" style="12" customWidth="1"/>
    <col min="11138" max="11138" width="70.7265625" style="12" customWidth="1"/>
    <col min="11139" max="11141" width="14.1796875" style="12" customWidth="1"/>
    <col min="11142" max="11142" width="70.7265625" style="12" customWidth="1"/>
    <col min="11143" max="11145" width="14.1796875" style="12" customWidth="1"/>
    <col min="11146" max="11146" width="70.7265625" style="12" customWidth="1"/>
    <col min="11147" max="11149" width="14.1796875" style="12" customWidth="1"/>
    <col min="11150" max="11150" width="70.7265625" style="12" customWidth="1"/>
    <col min="11151" max="11153" width="14.1796875" style="12" customWidth="1"/>
    <col min="11154" max="11154" width="70.7265625" style="12" customWidth="1"/>
    <col min="11155" max="11157" width="14.1796875" style="12" customWidth="1"/>
    <col min="11158" max="11158" width="70.7265625" style="12" customWidth="1"/>
    <col min="11159" max="11161" width="14.1796875" style="12" customWidth="1"/>
    <col min="11162" max="11162" width="70.7265625" style="12" customWidth="1"/>
    <col min="11163" max="11165" width="14.1796875" style="12" customWidth="1"/>
    <col min="11166" max="11166" width="70.7265625" style="12" customWidth="1"/>
    <col min="11167" max="11169" width="14.1796875" style="12" customWidth="1"/>
    <col min="11170" max="11170" width="70.7265625" style="12" customWidth="1"/>
    <col min="11171" max="11173" width="14.1796875" style="12" customWidth="1"/>
    <col min="11174" max="11174" width="70.7265625" style="12" customWidth="1"/>
    <col min="11175" max="11177" width="14.1796875" style="12" customWidth="1"/>
    <col min="11178" max="11178" width="70.7265625" style="12" customWidth="1"/>
    <col min="11179" max="11181" width="14.1796875" style="12" customWidth="1"/>
    <col min="11182" max="11182" width="70.7265625" style="12" customWidth="1"/>
    <col min="11183" max="11185" width="14.1796875" style="12" customWidth="1"/>
    <col min="11186" max="11186" width="70.7265625" style="12" customWidth="1"/>
    <col min="11187" max="11189" width="14.1796875" style="12" customWidth="1"/>
    <col min="11190" max="11190" width="70.7265625" style="12" customWidth="1"/>
    <col min="11191" max="11193" width="14.1796875" style="12" customWidth="1"/>
    <col min="11194" max="11194" width="70.7265625" style="12" customWidth="1"/>
    <col min="11195" max="11197" width="14.1796875" style="12" customWidth="1"/>
    <col min="11198" max="11198" width="70.7265625" style="12" customWidth="1"/>
    <col min="11199" max="11201" width="14.1796875" style="12" customWidth="1"/>
    <col min="11202" max="11202" width="70.7265625" style="12" customWidth="1"/>
    <col min="11203" max="11205" width="14.1796875" style="12" customWidth="1"/>
    <col min="11206" max="11206" width="70.7265625" style="12" customWidth="1"/>
    <col min="11207" max="11209" width="14.1796875" style="12" customWidth="1"/>
    <col min="11210" max="11210" width="70.7265625" style="12" customWidth="1"/>
    <col min="11211" max="11213" width="14.1796875" style="12" customWidth="1"/>
    <col min="11214" max="11214" width="70.7265625" style="12" customWidth="1"/>
    <col min="11215" max="11217" width="14.1796875" style="12" customWidth="1"/>
    <col min="11218" max="11218" width="70.7265625" style="12" customWidth="1"/>
    <col min="11219" max="11221" width="14.1796875" style="12" customWidth="1"/>
    <col min="11222" max="11222" width="70.7265625" style="12" customWidth="1"/>
    <col min="11223" max="11225" width="14.1796875" style="12" customWidth="1"/>
    <col min="11226" max="11226" width="70.7265625" style="12" customWidth="1"/>
    <col min="11227" max="11229" width="14.1796875" style="12" customWidth="1"/>
    <col min="11230" max="11230" width="70.7265625" style="12" customWidth="1"/>
    <col min="11231" max="11233" width="14.1796875" style="12" customWidth="1"/>
    <col min="11234" max="11234" width="70.7265625" style="12" customWidth="1"/>
    <col min="11235" max="11237" width="14.1796875" style="12" customWidth="1"/>
    <col min="11238" max="11238" width="70.7265625" style="12" customWidth="1"/>
    <col min="11239" max="11241" width="14.1796875" style="12" customWidth="1"/>
    <col min="11242" max="11242" width="70.7265625" style="12" customWidth="1"/>
    <col min="11243" max="11245" width="14.1796875" style="12" customWidth="1"/>
    <col min="11246" max="11246" width="70.7265625" style="12" customWidth="1"/>
    <col min="11247" max="11249" width="14.1796875" style="12" customWidth="1"/>
    <col min="11250" max="11250" width="70.7265625" style="12" customWidth="1"/>
    <col min="11251" max="11253" width="14.1796875" style="12" customWidth="1"/>
    <col min="11254" max="11254" width="70.7265625" style="12" customWidth="1"/>
    <col min="11255" max="11257" width="14.1796875" style="12" customWidth="1"/>
    <col min="11258" max="11258" width="70.7265625" style="12" customWidth="1"/>
    <col min="11259" max="11261" width="14.1796875" style="12" customWidth="1"/>
    <col min="11262" max="11262" width="70.7265625" style="12" customWidth="1"/>
    <col min="11263" max="11265" width="14.1796875" style="12" customWidth="1"/>
    <col min="11266" max="11266" width="70.7265625" style="12" customWidth="1"/>
    <col min="11267" max="11269" width="14.1796875" style="12" customWidth="1"/>
    <col min="11270" max="11270" width="70.7265625" style="12" customWidth="1"/>
    <col min="11271" max="11273" width="14.1796875" style="12" customWidth="1"/>
    <col min="11274" max="11274" width="70.7265625" style="12" customWidth="1"/>
    <col min="11275" max="11277" width="14.1796875" style="12" customWidth="1"/>
    <col min="11278" max="11278" width="70.7265625" style="12" customWidth="1"/>
    <col min="11279" max="11281" width="14.1796875" style="12" customWidth="1"/>
    <col min="11282" max="11282" width="70.7265625" style="12" customWidth="1"/>
    <col min="11283" max="11285" width="14.1796875" style="12" customWidth="1"/>
    <col min="11286" max="11286" width="70.7265625" style="12" customWidth="1"/>
    <col min="11287" max="11289" width="14.1796875" style="12" customWidth="1"/>
    <col min="11290" max="11290" width="70.7265625" style="12" customWidth="1"/>
    <col min="11291" max="11293" width="14.1796875" style="12" customWidth="1"/>
    <col min="11294" max="11294" width="70.7265625" style="12" customWidth="1"/>
    <col min="11295" max="11297" width="14.1796875" style="12" customWidth="1"/>
    <col min="11298" max="11298" width="70.7265625" style="12" customWidth="1"/>
    <col min="11299" max="11301" width="14.1796875" style="12" customWidth="1"/>
    <col min="11302" max="11302" width="70.7265625" style="12" customWidth="1"/>
    <col min="11303" max="11305" width="14.1796875" style="12" customWidth="1"/>
    <col min="11306" max="11306" width="70.7265625" style="12" customWidth="1"/>
    <col min="11307" max="11309" width="14.1796875" style="12" customWidth="1"/>
    <col min="11310" max="11310" width="70.7265625" style="12" customWidth="1"/>
    <col min="11311" max="11313" width="14.1796875" style="12" customWidth="1"/>
    <col min="11314" max="11314" width="70.7265625" style="12" customWidth="1"/>
    <col min="11315" max="11317" width="14.1796875" style="12" customWidth="1"/>
    <col min="11318" max="11318" width="70.7265625" style="12" customWidth="1"/>
    <col min="11319" max="11321" width="14.1796875" style="12" customWidth="1"/>
    <col min="11322" max="11322" width="70.7265625" style="12" customWidth="1"/>
    <col min="11323" max="11325" width="14.1796875" style="12" customWidth="1"/>
    <col min="11326" max="11326" width="70.7265625" style="12" customWidth="1"/>
    <col min="11327" max="11329" width="14.1796875" style="12" customWidth="1"/>
    <col min="11330" max="11330" width="70.7265625" style="12" customWidth="1"/>
    <col min="11331" max="11333" width="14.1796875" style="12" customWidth="1"/>
    <col min="11334" max="11334" width="70.7265625" style="12" customWidth="1"/>
    <col min="11335" max="11337" width="14.1796875" style="12" customWidth="1"/>
    <col min="11338" max="11338" width="70.7265625" style="12" customWidth="1"/>
    <col min="11339" max="11341" width="14.1796875" style="12" customWidth="1"/>
    <col min="11342" max="11342" width="70.7265625" style="12" customWidth="1"/>
    <col min="11343" max="11345" width="14.1796875" style="12" customWidth="1"/>
    <col min="11346" max="11346" width="70.7265625" style="12" customWidth="1"/>
    <col min="11347" max="11349" width="14.1796875" style="12" customWidth="1"/>
    <col min="11350" max="11350" width="70.7265625" style="12" customWidth="1"/>
    <col min="11351" max="11353" width="14.1796875" style="12" customWidth="1"/>
    <col min="11354" max="11354" width="70.7265625" style="12" customWidth="1"/>
    <col min="11355" max="11357" width="14.1796875" style="12" customWidth="1"/>
    <col min="11358" max="11358" width="70.7265625" style="12" customWidth="1"/>
    <col min="11359" max="11361" width="14.1796875" style="12" customWidth="1"/>
    <col min="11362" max="11362" width="70.7265625" style="12" customWidth="1"/>
    <col min="11363" max="11365" width="14.1796875" style="12" customWidth="1"/>
    <col min="11366" max="11366" width="70.7265625" style="12" customWidth="1"/>
    <col min="11367" max="11369" width="14.1796875" style="12" customWidth="1"/>
    <col min="11370" max="11370" width="70.7265625" style="12" customWidth="1"/>
    <col min="11371" max="11373" width="14.1796875" style="12" customWidth="1"/>
    <col min="11374" max="11374" width="70.7265625" style="12" customWidth="1"/>
    <col min="11375" max="11377" width="14.1796875" style="12" customWidth="1"/>
    <col min="11378" max="11378" width="70.7265625" style="12" customWidth="1"/>
    <col min="11379" max="11381" width="14.1796875" style="12" customWidth="1"/>
    <col min="11382" max="11382" width="70.7265625" style="12" customWidth="1"/>
    <col min="11383" max="11385" width="14.1796875" style="12" customWidth="1"/>
    <col min="11386" max="11386" width="70.7265625" style="12" customWidth="1"/>
    <col min="11387" max="11389" width="14.1796875" style="12" customWidth="1"/>
    <col min="11390" max="11390" width="70.7265625" style="12" customWidth="1"/>
    <col min="11391" max="11393" width="14.1796875" style="12" customWidth="1"/>
    <col min="11394" max="11394" width="70.7265625" style="12" customWidth="1"/>
    <col min="11395" max="11397" width="14.1796875" style="12" customWidth="1"/>
    <col min="11398" max="11398" width="70.7265625" style="12" customWidth="1"/>
    <col min="11399" max="11401" width="14.1796875" style="12" customWidth="1"/>
    <col min="11402" max="11402" width="70.7265625" style="12" customWidth="1"/>
    <col min="11403" max="11405" width="14.1796875" style="12" customWidth="1"/>
    <col min="11406" max="11406" width="70.7265625" style="12" customWidth="1"/>
    <col min="11407" max="11409" width="14.1796875" style="12" customWidth="1"/>
    <col min="11410" max="11410" width="70.7265625" style="12" customWidth="1"/>
    <col min="11411" max="11413" width="14.1796875" style="12" customWidth="1"/>
    <col min="11414" max="11414" width="70.7265625" style="12" customWidth="1"/>
    <col min="11415" max="11417" width="14.1796875" style="12" customWidth="1"/>
    <col min="11418" max="11418" width="70.7265625" style="12" customWidth="1"/>
    <col min="11419" max="11421" width="14.1796875" style="12" customWidth="1"/>
    <col min="11422" max="11422" width="70.7265625" style="12" customWidth="1"/>
    <col min="11423" max="11425" width="14.1796875" style="12" customWidth="1"/>
    <col min="11426" max="11426" width="70.7265625" style="12" customWidth="1"/>
    <col min="11427" max="11429" width="14.1796875" style="12" customWidth="1"/>
    <col min="11430" max="11430" width="70.7265625" style="12" customWidth="1"/>
    <col min="11431" max="11433" width="14.1796875" style="12" customWidth="1"/>
    <col min="11434" max="11434" width="70.7265625" style="12" customWidth="1"/>
    <col min="11435" max="11437" width="14.1796875" style="12" customWidth="1"/>
    <col min="11438" max="11438" width="70.7265625" style="12" customWidth="1"/>
    <col min="11439" max="11441" width="14.1796875" style="12" customWidth="1"/>
    <col min="11442" max="11442" width="70.7265625" style="12" customWidth="1"/>
    <col min="11443" max="11445" width="14.1796875" style="12" customWidth="1"/>
    <col min="11446" max="11446" width="70.7265625" style="12" customWidth="1"/>
    <col min="11447" max="11449" width="14.1796875" style="12" customWidth="1"/>
    <col min="11450" max="11450" width="70.7265625" style="12" customWidth="1"/>
    <col min="11451" max="11453" width="14.1796875" style="12" customWidth="1"/>
    <col min="11454" max="11454" width="70.7265625" style="12" customWidth="1"/>
    <col min="11455" max="11457" width="14.1796875" style="12" customWidth="1"/>
    <col min="11458" max="11458" width="70.7265625" style="12" customWidth="1"/>
    <col min="11459" max="11461" width="14.1796875" style="12" customWidth="1"/>
    <col min="11462" max="11462" width="70.7265625" style="12" customWidth="1"/>
    <col min="11463" max="11465" width="14.1796875" style="12" customWidth="1"/>
    <col min="11466" max="11466" width="70.7265625" style="12" customWidth="1"/>
    <col min="11467" max="11469" width="14.1796875" style="12" customWidth="1"/>
    <col min="11470" max="11470" width="70.7265625" style="12" customWidth="1"/>
    <col min="11471" max="11473" width="14.1796875" style="12" customWidth="1"/>
    <col min="11474" max="11474" width="70.7265625" style="12" customWidth="1"/>
    <col min="11475" max="11477" width="14.1796875" style="12" customWidth="1"/>
    <col min="11478" max="11478" width="70.7265625" style="12" customWidth="1"/>
    <col min="11479" max="11481" width="14.1796875" style="12" customWidth="1"/>
    <col min="11482" max="11482" width="70.7265625" style="12" customWidth="1"/>
    <col min="11483" max="11485" width="14.1796875" style="12" customWidth="1"/>
    <col min="11486" max="11486" width="70.7265625" style="12" customWidth="1"/>
    <col min="11487" max="11489" width="14.1796875" style="12" customWidth="1"/>
    <col min="11490" max="11490" width="70.7265625" style="12" customWidth="1"/>
    <col min="11491" max="11493" width="14.1796875" style="12" customWidth="1"/>
    <col min="11494" max="11494" width="70.7265625" style="12" customWidth="1"/>
    <col min="11495" max="11497" width="14.1796875" style="12" customWidth="1"/>
    <col min="11498" max="11498" width="70.7265625" style="12" customWidth="1"/>
    <col min="11499" max="11501" width="14.1796875" style="12" customWidth="1"/>
    <col min="11502" max="11502" width="70.7265625" style="12" customWidth="1"/>
    <col min="11503" max="11505" width="14.1796875" style="12" customWidth="1"/>
    <col min="11506" max="11506" width="70.7265625" style="12" customWidth="1"/>
    <col min="11507" max="11509" width="14.1796875" style="12" customWidth="1"/>
    <col min="11510" max="11510" width="70.7265625" style="12" customWidth="1"/>
    <col min="11511" max="11513" width="14.1796875" style="12" customWidth="1"/>
    <col min="11514" max="11514" width="70.7265625" style="12" customWidth="1"/>
    <col min="11515" max="11517" width="14.1796875" style="12" customWidth="1"/>
    <col min="11518" max="11518" width="70.7265625" style="12" customWidth="1"/>
    <col min="11519" max="11521" width="14.1796875" style="12" customWidth="1"/>
    <col min="11522" max="11522" width="70.7265625" style="12" customWidth="1"/>
    <col min="11523" max="11525" width="14.1796875" style="12" customWidth="1"/>
    <col min="11526" max="11526" width="70.7265625" style="12" customWidth="1"/>
    <col min="11527" max="11529" width="14.1796875" style="12" customWidth="1"/>
    <col min="11530" max="11530" width="70.7265625" style="12" customWidth="1"/>
    <col min="11531" max="11533" width="14.1796875" style="12" customWidth="1"/>
    <col min="11534" max="11534" width="70.7265625" style="12" customWidth="1"/>
    <col min="11535" max="11537" width="14.1796875" style="12" customWidth="1"/>
    <col min="11538" max="11538" width="70.7265625" style="12" customWidth="1"/>
    <col min="11539" max="11541" width="14.1796875" style="12" customWidth="1"/>
    <col min="11542" max="11542" width="70.7265625" style="12" customWidth="1"/>
    <col min="11543" max="11545" width="14.1796875" style="12" customWidth="1"/>
    <col min="11546" max="11546" width="70.7265625" style="12" customWidth="1"/>
    <col min="11547" max="11549" width="14.1796875" style="12" customWidth="1"/>
    <col min="11550" max="11550" width="70.7265625" style="12" customWidth="1"/>
    <col min="11551" max="11553" width="14.1796875" style="12" customWidth="1"/>
    <col min="11554" max="11554" width="70.7265625" style="12" customWidth="1"/>
    <col min="11555" max="11557" width="14.1796875" style="12" customWidth="1"/>
    <col min="11558" max="11558" width="70.7265625" style="12" customWidth="1"/>
    <col min="11559" max="11561" width="14.1796875" style="12" customWidth="1"/>
    <col min="11562" max="11562" width="70.7265625" style="12" customWidth="1"/>
    <col min="11563" max="11565" width="14.1796875" style="12" customWidth="1"/>
    <col min="11566" max="11566" width="70.7265625" style="12" customWidth="1"/>
    <col min="11567" max="11569" width="14.1796875" style="12" customWidth="1"/>
    <col min="11570" max="11570" width="70.7265625" style="12" customWidth="1"/>
    <col min="11571" max="11573" width="14.1796875" style="12" customWidth="1"/>
    <col min="11574" max="11574" width="70.7265625" style="12" customWidth="1"/>
    <col min="11575" max="11577" width="14.1796875" style="12" customWidth="1"/>
    <col min="11578" max="11578" width="70.7265625" style="12" customWidth="1"/>
    <col min="11579" max="11581" width="14.1796875" style="12" customWidth="1"/>
    <col min="11582" max="11582" width="70.7265625" style="12" customWidth="1"/>
    <col min="11583" max="11585" width="14.1796875" style="12" customWidth="1"/>
    <col min="11586" max="11586" width="70.7265625" style="12" customWidth="1"/>
    <col min="11587" max="11589" width="14.1796875" style="12" customWidth="1"/>
    <col min="11590" max="11590" width="70.7265625" style="12" customWidth="1"/>
    <col min="11591" max="11593" width="14.1796875" style="12" customWidth="1"/>
    <col min="11594" max="11594" width="70.7265625" style="12" customWidth="1"/>
    <col min="11595" max="11597" width="14.1796875" style="12" customWidth="1"/>
    <col min="11598" max="11598" width="70.7265625" style="12" customWidth="1"/>
    <col min="11599" max="11601" width="14.1796875" style="12" customWidth="1"/>
    <col min="11602" max="11602" width="70.7265625" style="12" customWidth="1"/>
    <col min="11603" max="11605" width="14.1796875" style="12" customWidth="1"/>
    <col min="11606" max="11606" width="70.7265625" style="12" customWidth="1"/>
    <col min="11607" max="11609" width="14.1796875" style="12" customWidth="1"/>
    <col min="11610" max="11610" width="70.7265625" style="12" customWidth="1"/>
    <col min="11611" max="11613" width="14.1796875" style="12" customWidth="1"/>
    <col min="11614" max="11614" width="70.7265625" style="12" customWidth="1"/>
    <col min="11615" max="11617" width="14.1796875" style="12" customWidth="1"/>
    <col min="11618" max="11618" width="70.7265625" style="12" customWidth="1"/>
    <col min="11619" max="11621" width="14.1796875" style="12" customWidth="1"/>
    <col min="11622" max="11622" width="70.7265625" style="12" customWidth="1"/>
    <col min="11623" max="11625" width="14.1796875" style="12" customWidth="1"/>
    <col min="11626" max="11626" width="70.7265625" style="12" customWidth="1"/>
    <col min="11627" max="11629" width="14.1796875" style="12" customWidth="1"/>
    <col min="11630" max="11630" width="70.7265625" style="12" customWidth="1"/>
    <col min="11631" max="11633" width="14.1796875" style="12" customWidth="1"/>
    <col min="11634" max="11634" width="70.7265625" style="12" customWidth="1"/>
    <col min="11635" max="11637" width="14.1796875" style="12" customWidth="1"/>
    <col min="11638" max="11638" width="70.7265625" style="12" customWidth="1"/>
    <col min="11639" max="11641" width="14.1796875" style="12" customWidth="1"/>
    <col min="11642" max="11642" width="70.7265625" style="12" customWidth="1"/>
    <col min="11643" max="11645" width="14.1796875" style="12" customWidth="1"/>
    <col min="11646" max="11646" width="70.7265625" style="12" customWidth="1"/>
    <col min="11647" max="11649" width="14.1796875" style="12" customWidth="1"/>
    <col min="11650" max="11650" width="70.7265625" style="12" customWidth="1"/>
    <col min="11651" max="11653" width="14.1796875" style="12" customWidth="1"/>
    <col min="11654" max="11654" width="70.7265625" style="12" customWidth="1"/>
    <col min="11655" max="11657" width="14.1796875" style="12" customWidth="1"/>
    <col min="11658" max="11658" width="70.7265625" style="12" customWidth="1"/>
    <col min="11659" max="11661" width="14.1796875" style="12" customWidth="1"/>
    <col min="11662" max="11662" width="70.7265625" style="12" customWidth="1"/>
    <col min="11663" max="11665" width="14.1796875" style="12" customWidth="1"/>
    <col min="11666" max="11666" width="70.7265625" style="12" customWidth="1"/>
    <col min="11667" max="11669" width="14.1796875" style="12" customWidth="1"/>
    <col min="11670" max="11670" width="70.7265625" style="12" customWidth="1"/>
    <col min="11671" max="11673" width="14.1796875" style="12" customWidth="1"/>
    <col min="11674" max="11674" width="70.7265625" style="12" customWidth="1"/>
    <col min="11675" max="11677" width="14.1796875" style="12" customWidth="1"/>
    <col min="11678" max="11678" width="70.7265625" style="12" customWidth="1"/>
    <col min="11679" max="11681" width="14.1796875" style="12" customWidth="1"/>
    <col min="11682" max="11682" width="70.7265625" style="12" customWidth="1"/>
    <col min="11683" max="11685" width="14.1796875" style="12" customWidth="1"/>
    <col min="11686" max="11686" width="70.7265625" style="12" customWidth="1"/>
    <col min="11687" max="11689" width="14.1796875" style="12" customWidth="1"/>
    <col min="11690" max="11690" width="70.7265625" style="12" customWidth="1"/>
    <col min="11691" max="11693" width="14.1796875" style="12" customWidth="1"/>
    <col min="11694" max="11694" width="70.7265625" style="12" customWidth="1"/>
    <col min="11695" max="11697" width="14.1796875" style="12" customWidth="1"/>
    <col min="11698" max="11698" width="70.7265625" style="12" customWidth="1"/>
    <col min="11699" max="11701" width="14.1796875" style="12" customWidth="1"/>
    <col min="11702" max="11702" width="70.7265625" style="12" customWidth="1"/>
    <col min="11703" max="11705" width="14.1796875" style="12" customWidth="1"/>
    <col min="11706" max="11706" width="70.7265625" style="12" customWidth="1"/>
    <col min="11707" max="11709" width="14.1796875" style="12" customWidth="1"/>
    <col min="11710" max="11710" width="70.7265625" style="12" customWidth="1"/>
    <col min="11711" max="11713" width="14.1796875" style="12" customWidth="1"/>
    <col min="11714" max="11714" width="70.7265625" style="12" customWidth="1"/>
    <col min="11715" max="11717" width="14.1796875" style="12" customWidth="1"/>
    <col min="11718" max="11718" width="70.7265625" style="12" customWidth="1"/>
    <col min="11719" max="11721" width="14.1796875" style="12" customWidth="1"/>
    <col min="11722" max="11722" width="70.7265625" style="12" customWidth="1"/>
    <col min="11723" max="11725" width="14.1796875" style="12" customWidth="1"/>
    <col min="11726" max="11726" width="70.7265625" style="12" customWidth="1"/>
    <col min="11727" max="11729" width="14.1796875" style="12" customWidth="1"/>
    <col min="11730" max="11730" width="70.7265625" style="12" customWidth="1"/>
    <col min="11731" max="11733" width="14.1796875" style="12" customWidth="1"/>
    <col min="11734" max="11734" width="70.7265625" style="12" customWidth="1"/>
    <col min="11735" max="11737" width="14.1796875" style="12" customWidth="1"/>
    <col min="11738" max="11738" width="70.7265625" style="12" customWidth="1"/>
    <col min="11739" max="11741" width="14.1796875" style="12" customWidth="1"/>
    <col min="11742" max="11742" width="70.7265625" style="12" customWidth="1"/>
    <col min="11743" max="11745" width="14.1796875" style="12" customWidth="1"/>
    <col min="11746" max="11746" width="70.7265625" style="12" customWidth="1"/>
    <col min="11747" max="11749" width="14.1796875" style="12" customWidth="1"/>
    <col min="11750" max="11750" width="70.7265625" style="12" customWidth="1"/>
    <col min="11751" max="11753" width="14.1796875" style="12" customWidth="1"/>
    <col min="11754" max="11754" width="70.7265625" style="12" customWidth="1"/>
    <col min="11755" max="11757" width="14.1796875" style="12" customWidth="1"/>
    <col min="11758" max="11758" width="70.7265625" style="12" customWidth="1"/>
    <col min="11759" max="11761" width="14.1796875" style="12" customWidth="1"/>
    <col min="11762" max="11762" width="70.7265625" style="12" customWidth="1"/>
    <col min="11763" max="11765" width="14.1796875" style="12" customWidth="1"/>
    <col min="11766" max="11766" width="70.7265625" style="12" customWidth="1"/>
    <col min="11767" max="11769" width="14.1796875" style="12" customWidth="1"/>
    <col min="11770" max="11770" width="70.7265625" style="12" customWidth="1"/>
    <col min="11771" max="11773" width="14.1796875" style="12" customWidth="1"/>
    <col min="11774" max="11774" width="70.7265625" style="12" customWidth="1"/>
    <col min="11775" max="11777" width="14.1796875" style="12" customWidth="1"/>
    <col min="11778" max="11778" width="70.7265625" style="12" customWidth="1"/>
    <col min="11779" max="11781" width="14.1796875" style="12" customWidth="1"/>
    <col min="11782" max="11782" width="70.7265625" style="12" customWidth="1"/>
    <col min="11783" max="11785" width="14.1796875" style="12" customWidth="1"/>
    <col min="11786" max="11786" width="70.7265625" style="12" customWidth="1"/>
    <col min="11787" max="11789" width="14.1796875" style="12" customWidth="1"/>
    <col min="11790" max="11790" width="70.7265625" style="12" customWidth="1"/>
    <col min="11791" max="11793" width="14.1796875" style="12" customWidth="1"/>
    <col min="11794" max="11794" width="70.7265625" style="12" customWidth="1"/>
    <col min="11795" max="11797" width="14.1796875" style="12" customWidth="1"/>
    <col min="11798" max="11798" width="70.7265625" style="12" customWidth="1"/>
    <col min="11799" max="11801" width="14.1796875" style="12" customWidth="1"/>
    <col min="11802" max="11802" width="70.7265625" style="12" customWidth="1"/>
    <col min="11803" max="11805" width="14.1796875" style="12" customWidth="1"/>
    <col min="11806" max="11806" width="70.7265625" style="12" customWidth="1"/>
    <col min="11807" max="11809" width="14.1796875" style="12" customWidth="1"/>
    <col min="11810" max="11810" width="70.7265625" style="12" customWidth="1"/>
    <col min="11811" max="11813" width="14.1796875" style="12" customWidth="1"/>
    <col min="11814" max="11814" width="70.7265625" style="12" customWidth="1"/>
    <col min="11815" max="11817" width="14.1796875" style="12" customWidth="1"/>
    <col min="11818" max="11818" width="70.7265625" style="12" customWidth="1"/>
    <col min="11819" max="11821" width="14.1796875" style="12" customWidth="1"/>
    <col min="11822" max="11822" width="70.7265625" style="12" customWidth="1"/>
    <col min="11823" max="11825" width="14.1796875" style="12" customWidth="1"/>
    <col min="11826" max="11826" width="70.7265625" style="12" customWidth="1"/>
    <col min="11827" max="11829" width="14.1796875" style="12" customWidth="1"/>
    <col min="11830" max="11830" width="70.7265625" style="12" customWidth="1"/>
    <col min="11831" max="11833" width="14.1796875" style="12" customWidth="1"/>
    <col min="11834" max="11834" width="70.7265625" style="12" customWidth="1"/>
    <col min="11835" max="11837" width="14.1796875" style="12" customWidth="1"/>
    <col min="11838" max="11838" width="70.7265625" style="12" customWidth="1"/>
    <col min="11839" max="11841" width="14.1796875" style="12" customWidth="1"/>
    <col min="11842" max="11842" width="70.7265625" style="12" customWidth="1"/>
    <col min="11843" max="11845" width="14.1796875" style="12" customWidth="1"/>
    <col min="11846" max="11846" width="70.7265625" style="12" customWidth="1"/>
    <col min="11847" max="11849" width="14.1796875" style="12" customWidth="1"/>
    <col min="11850" max="11850" width="70.7265625" style="12" customWidth="1"/>
    <col min="11851" max="11853" width="14.1796875" style="12" customWidth="1"/>
    <col min="11854" max="11854" width="70.7265625" style="12" customWidth="1"/>
    <col min="11855" max="11857" width="14.1796875" style="12" customWidth="1"/>
    <col min="11858" max="11858" width="70.7265625" style="12" customWidth="1"/>
    <col min="11859" max="11861" width="14.1796875" style="12" customWidth="1"/>
    <col min="11862" max="11862" width="70.7265625" style="12" customWidth="1"/>
    <col min="11863" max="11865" width="14.1796875" style="12" customWidth="1"/>
    <col min="11866" max="11866" width="70.7265625" style="12" customWidth="1"/>
    <col min="11867" max="11869" width="14.1796875" style="12" customWidth="1"/>
    <col min="11870" max="11870" width="70.7265625" style="12" customWidth="1"/>
    <col min="11871" max="11873" width="14.1796875" style="12" customWidth="1"/>
    <col min="11874" max="11874" width="70.7265625" style="12" customWidth="1"/>
    <col min="11875" max="11877" width="14.1796875" style="12" customWidth="1"/>
    <col min="11878" max="11878" width="70.7265625" style="12" customWidth="1"/>
    <col min="11879" max="11881" width="14.1796875" style="12" customWidth="1"/>
    <col min="11882" max="11882" width="70.7265625" style="12" customWidth="1"/>
    <col min="11883" max="11885" width="14.1796875" style="12" customWidth="1"/>
    <col min="11886" max="11886" width="70.7265625" style="12" customWidth="1"/>
    <col min="11887" max="11889" width="14.1796875" style="12" customWidth="1"/>
    <col min="11890" max="11890" width="70.7265625" style="12" customWidth="1"/>
    <col min="11891" max="11893" width="14.1796875" style="12" customWidth="1"/>
    <col min="11894" max="11894" width="70.7265625" style="12" customWidth="1"/>
    <col min="11895" max="11897" width="14.1796875" style="12" customWidth="1"/>
    <col min="11898" max="11898" width="70.7265625" style="12" customWidth="1"/>
    <col min="11899" max="11901" width="14.1796875" style="12" customWidth="1"/>
    <col min="11902" max="11902" width="70.7265625" style="12" customWidth="1"/>
    <col min="11903" max="11905" width="14.1796875" style="12" customWidth="1"/>
    <col min="11906" max="11906" width="70.7265625" style="12" customWidth="1"/>
    <col min="11907" max="11909" width="14.1796875" style="12" customWidth="1"/>
    <col min="11910" max="11910" width="70.7265625" style="12" customWidth="1"/>
    <col min="11911" max="11913" width="14.1796875" style="12" customWidth="1"/>
    <col min="11914" max="11914" width="70.7265625" style="12" customWidth="1"/>
    <col min="11915" max="11917" width="14.1796875" style="12" customWidth="1"/>
    <col min="11918" max="11918" width="70.7265625" style="12" customWidth="1"/>
    <col min="11919" max="11921" width="14.1796875" style="12" customWidth="1"/>
    <col min="11922" max="11922" width="70.7265625" style="12" customWidth="1"/>
    <col min="11923" max="11925" width="14.1796875" style="12" customWidth="1"/>
    <col min="11926" max="11926" width="70.7265625" style="12" customWidth="1"/>
    <col min="11927" max="11929" width="14.1796875" style="12" customWidth="1"/>
    <col min="11930" max="11930" width="70.7265625" style="12" customWidth="1"/>
    <col min="11931" max="11933" width="14.1796875" style="12" customWidth="1"/>
    <col min="11934" max="11934" width="70.7265625" style="12" customWidth="1"/>
    <col min="11935" max="11937" width="14.1796875" style="12" customWidth="1"/>
    <col min="11938" max="11938" width="70.7265625" style="12" customWidth="1"/>
    <col min="11939" max="11941" width="14.1796875" style="12" customWidth="1"/>
    <col min="11942" max="11942" width="70.7265625" style="12" customWidth="1"/>
    <col min="11943" max="11945" width="14.1796875" style="12" customWidth="1"/>
    <col min="11946" max="11946" width="70.7265625" style="12" customWidth="1"/>
    <col min="11947" max="11949" width="14.1796875" style="12" customWidth="1"/>
    <col min="11950" max="11950" width="70.7265625" style="12" customWidth="1"/>
    <col min="11951" max="11953" width="14.1796875" style="12" customWidth="1"/>
    <col min="11954" max="11954" width="70.7265625" style="12" customWidth="1"/>
    <col min="11955" max="11957" width="14.1796875" style="12" customWidth="1"/>
    <col min="11958" max="11958" width="70.7265625" style="12" customWidth="1"/>
    <col min="11959" max="11961" width="14.1796875" style="12" customWidth="1"/>
    <col min="11962" max="11962" width="70.7265625" style="12" customWidth="1"/>
    <col min="11963" max="11965" width="14.1796875" style="12" customWidth="1"/>
    <col min="11966" max="11966" width="70.7265625" style="12" customWidth="1"/>
    <col min="11967" max="11969" width="14.1796875" style="12" customWidth="1"/>
    <col min="11970" max="11970" width="70.7265625" style="12" customWidth="1"/>
    <col min="11971" max="11973" width="14.1796875" style="12" customWidth="1"/>
    <col min="11974" max="11974" width="70.7265625" style="12" customWidth="1"/>
    <col min="11975" max="11977" width="14.1796875" style="12" customWidth="1"/>
    <col min="11978" max="11978" width="70.7265625" style="12" customWidth="1"/>
    <col min="11979" max="11981" width="14.1796875" style="12" customWidth="1"/>
    <col min="11982" max="11982" width="70.7265625" style="12" customWidth="1"/>
    <col min="11983" max="11985" width="14.1796875" style="12" customWidth="1"/>
    <col min="11986" max="11986" width="70.7265625" style="12" customWidth="1"/>
    <col min="11987" max="11989" width="14.1796875" style="12" customWidth="1"/>
    <col min="11990" max="11990" width="70.7265625" style="12" customWidth="1"/>
    <col min="11991" max="11993" width="14.1796875" style="12" customWidth="1"/>
    <col min="11994" max="11994" width="70.7265625" style="12" customWidth="1"/>
    <col min="11995" max="11997" width="14.1796875" style="12" customWidth="1"/>
    <col min="11998" max="11998" width="70.7265625" style="12" customWidth="1"/>
    <col min="11999" max="12001" width="14.1796875" style="12" customWidth="1"/>
    <col min="12002" max="12002" width="70.7265625" style="12" customWidth="1"/>
    <col min="12003" max="12005" width="14.1796875" style="12" customWidth="1"/>
    <col min="12006" max="12006" width="70.7265625" style="12" customWidth="1"/>
    <col min="12007" max="12009" width="14.1796875" style="12" customWidth="1"/>
    <col min="12010" max="12010" width="70.7265625" style="12" customWidth="1"/>
    <col min="12011" max="12013" width="14.1796875" style="12" customWidth="1"/>
    <col min="12014" max="12014" width="70.7265625" style="12" customWidth="1"/>
    <col min="12015" max="12017" width="14.1796875" style="12" customWidth="1"/>
    <col min="12018" max="12018" width="70.7265625" style="12" customWidth="1"/>
    <col min="12019" max="12021" width="14.1796875" style="12" customWidth="1"/>
    <col min="12022" max="12022" width="70.7265625" style="12" customWidth="1"/>
    <col min="12023" max="12025" width="14.1796875" style="12" customWidth="1"/>
    <col min="12026" max="12026" width="70.7265625" style="12" customWidth="1"/>
    <col min="12027" max="12029" width="14.1796875" style="12" customWidth="1"/>
    <col min="12030" max="12030" width="70.7265625" style="12" customWidth="1"/>
    <col min="12031" max="12033" width="14.1796875" style="12" customWidth="1"/>
    <col min="12034" max="12034" width="70.7265625" style="12" customWidth="1"/>
    <col min="12035" max="12037" width="14.1796875" style="12" customWidth="1"/>
    <col min="12038" max="12038" width="70.7265625" style="12" customWidth="1"/>
    <col min="12039" max="12041" width="14.1796875" style="12" customWidth="1"/>
    <col min="12042" max="12042" width="70.7265625" style="12" customWidth="1"/>
    <col min="12043" max="12045" width="14.1796875" style="12" customWidth="1"/>
    <col min="12046" max="12046" width="70.7265625" style="12" customWidth="1"/>
    <col min="12047" max="12049" width="14.1796875" style="12" customWidth="1"/>
    <col min="12050" max="12050" width="70.7265625" style="12" customWidth="1"/>
    <col min="12051" max="12053" width="14.1796875" style="12" customWidth="1"/>
    <col min="12054" max="12054" width="70.7265625" style="12" customWidth="1"/>
    <col min="12055" max="12057" width="14.1796875" style="12" customWidth="1"/>
    <col min="12058" max="12058" width="70.7265625" style="12" customWidth="1"/>
    <col min="12059" max="12061" width="14.1796875" style="12" customWidth="1"/>
    <col min="12062" max="12062" width="70.7265625" style="12" customWidth="1"/>
    <col min="12063" max="12065" width="14.1796875" style="12" customWidth="1"/>
    <col min="12066" max="12066" width="70.7265625" style="12" customWidth="1"/>
    <col min="12067" max="12069" width="14.1796875" style="12" customWidth="1"/>
    <col min="12070" max="12070" width="70.7265625" style="12" customWidth="1"/>
    <col min="12071" max="12073" width="14.1796875" style="12" customWidth="1"/>
    <col min="12074" max="12074" width="70.7265625" style="12" customWidth="1"/>
    <col min="12075" max="12077" width="14.1796875" style="12" customWidth="1"/>
    <col min="12078" max="12078" width="70.7265625" style="12" customWidth="1"/>
    <col min="12079" max="12081" width="14.1796875" style="12" customWidth="1"/>
    <col min="12082" max="12082" width="70.7265625" style="12" customWidth="1"/>
    <col min="12083" max="12085" width="14.1796875" style="12" customWidth="1"/>
    <col min="12086" max="12086" width="70.7265625" style="12" customWidth="1"/>
    <col min="12087" max="12089" width="14.1796875" style="12" customWidth="1"/>
    <col min="12090" max="12090" width="70.7265625" style="12" customWidth="1"/>
    <col min="12091" max="12093" width="14.1796875" style="12" customWidth="1"/>
    <col min="12094" max="12094" width="70.7265625" style="12" customWidth="1"/>
    <col min="12095" max="12097" width="14.1796875" style="12" customWidth="1"/>
    <col min="12098" max="12098" width="70.7265625" style="12" customWidth="1"/>
    <col min="12099" max="12101" width="14.1796875" style="12" customWidth="1"/>
    <col min="12102" max="12102" width="70.7265625" style="12" customWidth="1"/>
    <col min="12103" max="12105" width="14.1796875" style="12" customWidth="1"/>
    <col min="12106" max="12106" width="70.7265625" style="12" customWidth="1"/>
    <col min="12107" max="12109" width="14.1796875" style="12" customWidth="1"/>
    <col min="12110" max="12110" width="70.7265625" style="12" customWidth="1"/>
    <col min="12111" max="12113" width="14.1796875" style="12" customWidth="1"/>
    <col min="12114" max="12114" width="70.7265625" style="12" customWidth="1"/>
    <col min="12115" max="12117" width="14.1796875" style="12" customWidth="1"/>
    <col min="12118" max="12118" width="70.7265625" style="12" customWidth="1"/>
    <col min="12119" max="12121" width="14.1796875" style="12" customWidth="1"/>
    <col min="12122" max="12122" width="70.7265625" style="12" customWidth="1"/>
    <col min="12123" max="12125" width="14.1796875" style="12" customWidth="1"/>
    <col min="12126" max="12126" width="70.7265625" style="12" customWidth="1"/>
    <col min="12127" max="12129" width="14.1796875" style="12" customWidth="1"/>
    <col min="12130" max="12130" width="70.7265625" style="12" customWidth="1"/>
    <col min="12131" max="12133" width="14.1796875" style="12" customWidth="1"/>
    <col min="12134" max="12134" width="70.7265625" style="12" customWidth="1"/>
    <col min="12135" max="12137" width="14.1796875" style="12" customWidth="1"/>
    <col min="12138" max="12138" width="70.7265625" style="12" customWidth="1"/>
    <col min="12139" max="12141" width="14.1796875" style="12" customWidth="1"/>
    <col min="12142" max="12142" width="70.7265625" style="12" customWidth="1"/>
    <col min="12143" max="12145" width="14.1796875" style="12" customWidth="1"/>
    <col min="12146" max="12146" width="70.7265625" style="12" customWidth="1"/>
    <col min="12147" max="12149" width="14.1796875" style="12" customWidth="1"/>
    <col min="12150" max="12150" width="70.7265625" style="12" customWidth="1"/>
    <col min="12151" max="12153" width="14.1796875" style="12" customWidth="1"/>
    <col min="12154" max="12154" width="70.7265625" style="12" customWidth="1"/>
    <col min="12155" max="12157" width="14.1796875" style="12" customWidth="1"/>
    <col min="12158" max="12158" width="70.7265625" style="12" customWidth="1"/>
    <col min="12159" max="12161" width="14.1796875" style="12" customWidth="1"/>
    <col min="12162" max="12162" width="70.7265625" style="12" customWidth="1"/>
    <col min="12163" max="12165" width="14.1796875" style="12" customWidth="1"/>
    <col min="12166" max="12166" width="70.7265625" style="12" customWidth="1"/>
    <col min="12167" max="12169" width="14.1796875" style="12" customWidth="1"/>
    <col min="12170" max="12170" width="70.7265625" style="12" customWidth="1"/>
    <col min="12171" max="12173" width="14.1796875" style="12" customWidth="1"/>
    <col min="12174" max="12174" width="70.7265625" style="12" customWidth="1"/>
    <col min="12175" max="12177" width="14.1796875" style="12" customWidth="1"/>
    <col min="12178" max="12178" width="70.7265625" style="12" customWidth="1"/>
    <col min="12179" max="12181" width="14.1796875" style="12" customWidth="1"/>
    <col min="12182" max="12182" width="70.7265625" style="12" customWidth="1"/>
    <col min="12183" max="12185" width="14.1796875" style="12" customWidth="1"/>
    <col min="12186" max="12186" width="70.7265625" style="12" customWidth="1"/>
    <col min="12187" max="12189" width="14.1796875" style="12" customWidth="1"/>
    <col min="12190" max="12190" width="70.7265625" style="12" customWidth="1"/>
    <col min="12191" max="12193" width="14.1796875" style="12" customWidth="1"/>
    <col min="12194" max="12194" width="70.7265625" style="12" customWidth="1"/>
    <col min="12195" max="12197" width="14.1796875" style="12" customWidth="1"/>
    <col min="12198" max="12198" width="70.7265625" style="12" customWidth="1"/>
    <col min="12199" max="12201" width="14.1796875" style="12" customWidth="1"/>
    <col min="12202" max="12202" width="70.7265625" style="12" customWidth="1"/>
    <col min="12203" max="12205" width="14.1796875" style="12" customWidth="1"/>
    <col min="12206" max="12206" width="70.7265625" style="12" customWidth="1"/>
    <col min="12207" max="12209" width="14.1796875" style="12" customWidth="1"/>
    <col min="12210" max="12210" width="70.7265625" style="12" customWidth="1"/>
    <col min="12211" max="12213" width="14.1796875" style="12" customWidth="1"/>
    <col min="12214" max="12214" width="70.7265625" style="12" customWidth="1"/>
    <col min="12215" max="12217" width="14.1796875" style="12" customWidth="1"/>
    <col min="12218" max="12218" width="70.7265625" style="12" customWidth="1"/>
    <col min="12219" max="12221" width="14.1796875" style="12" customWidth="1"/>
    <col min="12222" max="12222" width="70.7265625" style="12" customWidth="1"/>
    <col min="12223" max="12225" width="14.1796875" style="12" customWidth="1"/>
    <col min="12226" max="12226" width="70.7265625" style="12" customWidth="1"/>
    <col min="12227" max="12229" width="14.1796875" style="12" customWidth="1"/>
    <col min="12230" max="12230" width="70.7265625" style="12" customWidth="1"/>
    <col min="12231" max="12233" width="14.1796875" style="12" customWidth="1"/>
    <col min="12234" max="12234" width="70.7265625" style="12" customWidth="1"/>
    <col min="12235" max="12237" width="14.1796875" style="12" customWidth="1"/>
    <col min="12238" max="12238" width="70.7265625" style="12" customWidth="1"/>
    <col min="12239" max="12241" width="14.1796875" style="12" customWidth="1"/>
    <col min="12242" max="12242" width="70.7265625" style="12" customWidth="1"/>
    <col min="12243" max="12245" width="14.1796875" style="12" customWidth="1"/>
    <col min="12246" max="12246" width="70.7265625" style="12" customWidth="1"/>
    <col min="12247" max="12249" width="14.1796875" style="12" customWidth="1"/>
    <col min="12250" max="12250" width="70.7265625" style="12" customWidth="1"/>
    <col min="12251" max="12253" width="14.1796875" style="12" customWidth="1"/>
    <col min="12254" max="12254" width="70.7265625" style="12" customWidth="1"/>
    <col min="12255" max="12257" width="14.1796875" style="12" customWidth="1"/>
    <col min="12258" max="12258" width="70.7265625" style="12" customWidth="1"/>
    <col min="12259" max="12261" width="14.1796875" style="12" customWidth="1"/>
    <col min="12262" max="12262" width="70.7265625" style="12" customWidth="1"/>
    <col min="12263" max="12265" width="14.1796875" style="12" customWidth="1"/>
    <col min="12266" max="12266" width="70.7265625" style="12" customWidth="1"/>
    <col min="12267" max="12269" width="14.1796875" style="12" customWidth="1"/>
    <col min="12270" max="12270" width="70.7265625" style="12" customWidth="1"/>
    <col min="12271" max="12273" width="14.1796875" style="12" customWidth="1"/>
    <col min="12274" max="12274" width="70.7265625" style="12" customWidth="1"/>
    <col min="12275" max="12277" width="14.1796875" style="12" customWidth="1"/>
    <col min="12278" max="12278" width="70.7265625" style="12" customWidth="1"/>
    <col min="12279" max="12281" width="14.1796875" style="12" customWidth="1"/>
    <col min="12282" max="12282" width="70.7265625" style="12" customWidth="1"/>
    <col min="12283" max="12285" width="14.1796875" style="12" customWidth="1"/>
    <col min="12286" max="12286" width="70.7265625" style="12" customWidth="1"/>
    <col min="12287" max="12289" width="14.1796875" style="12" customWidth="1"/>
    <col min="12290" max="12290" width="70.7265625" style="12" customWidth="1"/>
    <col min="12291" max="12293" width="14.1796875" style="12" customWidth="1"/>
    <col min="12294" max="12294" width="70.7265625" style="12" customWidth="1"/>
    <col min="12295" max="12297" width="14.1796875" style="12" customWidth="1"/>
    <col min="12298" max="12298" width="70.7265625" style="12" customWidth="1"/>
    <col min="12299" max="12301" width="14.1796875" style="12" customWidth="1"/>
    <col min="12302" max="12302" width="70.7265625" style="12" customWidth="1"/>
    <col min="12303" max="12305" width="14.1796875" style="12" customWidth="1"/>
    <col min="12306" max="12306" width="70.7265625" style="12" customWidth="1"/>
    <col min="12307" max="12309" width="14.1796875" style="12" customWidth="1"/>
    <col min="12310" max="12310" width="70.7265625" style="12" customWidth="1"/>
    <col min="12311" max="12313" width="14.1796875" style="12" customWidth="1"/>
    <col min="12314" max="12314" width="70.7265625" style="12" customWidth="1"/>
    <col min="12315" max="12317" width="14.1796875" style="12" customWidth="1"/>
    <col min="12318" max="12318" width="70.7265625" style="12" customWidth="1"/>
    <col min="12319" max="12321" width="14.1796875" style="12" customWidth="1"/>
    <col min="12322" max="12322" width="70.7265625" style="12" customWidth="1"/>
    <col min="12323" max="12325" width="14.1796875" style="12" customWidth="1"/>
    <col min="12326" max="12326" width="70.7265625" style="12" customWidth="1"/>
    <col min="12327" max="12329" width="14.1796875" style="12" customWidth="1"/>
    <col min="12330" max="12330" width="70.7265625" style="12" customWidth="1"/>
    <col min="12331" max="12333" width="14.1796875" style="12" customWidth="1"/>
    <col min="12334" max="12334" width="70.7265625" style="12" customWidth="1"/>
    <col min="12335" max="12337" width="14.1796875" style="12" customWidth="1"/>
    <col min="12338" max="12338" width="70.7265625" style="12" customWidth="1"/>
    <col min="12339" max="12341" width="14.1796875" style="12" customWidth="1"/>
    <col min="12342" max="12342" width="70.7265625" style="12" customWidth="1"/>
    <col min="12343" max="12345" width="14.1796875" style="12" customWidth="1"/>
    <col min="12346" max="12346" width="70.7265625" style="12" customWidth="1"/>
    <col min="12347" max="12349" width="14.1796875" style="12" customWidth="1"/>
    <col min="12350" max="12350" width="70.7265625" style="12" customWidth="1"/>
    <col min="12351" max="12353" width="14.1796875" style="12" customWidth="1"/>
    <col min="12354" max="12354" width="70.7265625" style="12" customWidth="1"/>
    <col min="12355" max="12357" width="14.1796875" style="12" customWidth="1"/>
    <col min="12358" max="12358" width="70.7265625" style="12" customWidth="1"/>
    <col min="12359" max="12361" width="14.1796875" style="12" customWidth="1"/>
    <col min="12362" max="12362" width="70.7265625" style="12" customWidth="1"/>
    <col min="12363" max="12365" width="14.1796875" style="12" customWidth="1"/>
    <col min="12366" max="12366" width="70.7265625" style="12" customWidth="1"/>
    <col min="12367" max="12369" width="14.1796875" style="12" customWidth="1"/>
    <col min="12370" max="12370" width="70.7265625" style="12" customWidth="1"/>
    <col min="12371" max="12373" width="14.1796875" style="12" customWidth="1"/>
    <col min="12374" max="12374" width="70.7265625" style="12" customWidth="1"/>
    <col min="12375" max="12377" width="14.1796875" style="12" customWidth="1"/>
    <col min="12378" max="12378" width="70.7265625" style="12" customWidth="1"/>
    <col min="12379" max="12381" width="14.1796875" style="12" customWidth="1"/>
    <col min="12382" max="12382" width="70.7265625" style="12" customWidth="1"/>
    <col min="12383" max="12385" width="14.1796875" style="12" customWidth="1"/>
    <col min="12386" max="12386" width="70.7265625" style="12" customWidth="1"/>
    <col min="12387" max="12389" width="14.1796875" style="12" customWidth="1"/>
    <col min="12390" max="12390" width="70.7265625" style="12" customWidth="1"/>
    <col min="12391" max="12393" width="14.1796875" style="12" customWidth="1"/>
    <col min="12394" max="12394" width="70.7265625" style="12" customWidth="1"/>
    <col min="12395" max="12397" width="14.1796875" style="12" customWidth="1"/>
    <col min="12398" max="12398" width="70.7265625" style="12" customWidth="1"/>
    <col min="12399" max="12401" width="14.1796875" style="12" customWidth="1"/>
    <col min="12402" max="12402" width="70.7265625" style="12" customWidth="1"/>
    <col min="12403" max="12405" width="14.1796875" style="12" customWidth="1"/>
    <col min="12406" max="12406" width="70.7265625" style="12" customWidth="1"/>
    <col min="12407" max="12409" width="14.1796875" style="12" customWidth="1"/>
    <col min="12410" max="12410" width="70.7265625" style="12" customWidth="1"/>
    <col min="12411" max="12413" width="14.1796875" style="12" customWidth="1"/>
    <col min="12414" max="12414" width="70.7265625" style="12" customWidth="1"/>
    <col min="12415" max="12417" width="14.1796875" style="12" customWidth="1"/>
    <col min="12418" max="12418" width="70.7265625" style="12" customWidth="1"/>
    <col min="12419" max="12421" width="14.1796875" style="12" customWidth="1"/>
    <col min="12422" max="12422" width="70.7265625" style="12" customWidth="1"/>
    <col min="12423" max="12425" width="14.1796875" style="12" customWidth="1"/>
    <col min="12426" max="12426" width="70.7265625" style="12" customWidth="1"/>
    <col min="12427" max="12429" width="14.1796875" style="12" customWidth="1"/>
    <col min="12430" max="12430" width="70.7265625" style="12" customWidth="1"/>
    <col min="12431" max="12433" width="14.1796875" style="12" customWidth="1"/>
    <col min="12434" max="12434" width="70.7265625" style="12" customWidth="1"/>
    <col min="12435" max="12437" width="14.1796875" style="12" customWidth="1"/>
    <col min="12438" max="12438" width="70.7265625" style="12" customWidth="1"/>
    <col min="12439" max="12441" width="14.1796875" style="12" customWidth="1"/>
    <col min="12442" max="12442" width="70.7265625" style="12" customWidth="1"/>
    <col min="12443" max="12445" width="14.1796875" style="12" customWidth="1"/>
    <col min="12446" max="12446" width="70.7265625" style="12" customWidth="1"/>
    <col min="12447" max="12449" width="14.1796875" style="12" customWidth="1"/>
    <col min="12450" max="12450" width="70.7265625" style="12" customWidth="1"/>
    <col min="12451" max="12453" width="14.1796875" style="12" customWidth="1"/>
    <col min="12454" max="12454" width="70.7265625" style="12" customWidth="1"/>
    <col min="12455" max="12457" width="14.1796875" style="12" customWidth="1"/>
    <col min="12458" max="12458" width="70.7265625" style="12" customWidth="1"/>
    <col min="12459" max="12461" width="14.1796875" style="12" customWidth="1"/>
    <col min="12462" max="12462" width="70.7265625" style="12" customWidth="1"/>
    <col min="12463" max="12465" width="14.1796875" style="12" customWidth="1"/>
    <col min="12466" max="12466" width="70.7265625" style="12" customWidth="1"/>
    <col min="12467" max="12469" width="14.1796875" style="12" customWidth="1"/>
    <col min="12470" max="12470" width="70.7265625" style="12" customWidth="1"/>
    <col min="12471" max="12473" width="14.1796875" style="12" customWidth="1"/>
    <col min="12474" max="12474" width="70.7265625" style="12" customWidth="1"/>
    <col min="12475" max="12477" width="14.1796875" style="12" customWidth="1"/>
    <col min="12478" max="12478" width="70.7265625" style="12" customWidth="1"/>
    <col min="12479" max="12481" width="14.1796875" style="12" customWidth="1"/>
    <col min="12482" max="12482" width="70.7265625" style="12" customWidth="1"/>
    <col min="12483" max="12485" width="14.1796875" style="12" customWidth="1"/>
    <col min="12486" max="12486" width="70.7265625" style="12" customWidth="1"/>
    <col min="12487" max="12489" width="14.1796875" style="12" customWidth="1"/>
    <col min="12490" max="12490" width="70.7265625" style="12" customWidth="1"/>
    <col min="12491" max="12493" width="14.1796875" style="12" customWidth="1"/>
    <col min="12494" max="12494" width="70.7265625" style="12" customWidth="1"/>
    <col min="12495" max="12497" width="14.1796875" style="12" customWidth="1"/>
    <col min="12498" max="12498" width="70.7265625" style="12" customWidth="1"/>
    <col min="12499" max="12501" width="14.1796875" style="12" customWidth="1"/>
    <col min="12502" max="12502" width="70.7265625" style="12" customWidth="1"/>
    <col min="12503" max="12505" width="14.1796875" style="12" customWidth="1"/>
    <col min="12506" max="12506" width="70.7265625" style="12" customWidth="1"/>
    <col min="12507" max="12509" width="14.1796875" style="12" customWidth="1"/>
    <col min="12510" max="12510" width="70.7265625" style="12" customWidth="1"/>
    <col min="12511" max="12513" width="14.1796875" style="12" customWidth="1"/>
    <col min="12514" max="12514" width="70.7265625" style="12" customWidth="1"/>
    <col min="12515" max="12517" width="14.1796875" style="12" customWidth="1"/>
    <col min="12518" max="12518" width="70.7265625" style="12" customWidth="1"/>
    <col min="12519" max="12521" width="14.1796875" style="12" customWidth="1"/>
    <col min="12522" max="12522" width="70.7265625" style="12" customWidth="1"/>
    <col min="12523" max="12525" width="14.1796875" style="12" customWidth="1"/>
    <col min="12526" max="12526" width="70.7265625" style="12" customWidth="1"/>
    <col min="12527" max="12529" width="14.1796875" style="12" customWidth="1"/>
    <col min="12530" max="12530" width="70.7265625" style="12" customWidth="1"/>
    <col min="12531" max="12533" width="14.1796875" style="12" customWidth="1"/>
    <col min="12534" max="12534" width="70.7265625" style="12" customWidth="1"/>
    <col min="12535" max="12537" width="14.1796875" style="12" customWidth="1"/>
    <col min="12538" max="12538" width="70.7265625" style="12" customWidth="1"/>
    <col min="12539" max="12541" width="14.1796875" style="12" customWidth="1"/>
    <col min="12542" max="12542" width="70.7265625" style="12" customWidth="1"/>
    <col min="12543" max="12545" width="14.1796875" style="12" customWidth="1"/>
    <col min="12546" max="12546" width="70.7265625" style="12" customWidth="1"/>
    <col min="12547" max="12549" width="14.1796875" style="12" customWidth="1"/>
    <col min="12550" max="12550" width="70.7265625" style="12" customWidth="1"/>
    <col min="12551" max="12553" width="14.1796875" style="12" customWidth="1"/>
    <col min="12554" max="12554" width="70.7265625" style="12" customWidth="1"/>
    <col min="12555" max="12557" width="14.1796875" style="12" customWidth="1"/>
    <col min="12558" max="12558" width="70.7265625" style="12" customWidth="1"/>
    <col min="12559" max="12561" width="14.1796875" style="12" customWidth="1"/>
    <col min="12562" max="12562" width="70.7265625" style="12" customWidth="1"/>
    <col min="12563" max="12565" width="14.1796875" style="12" customWidth="1"/>
    <col min="12566" max="12566" width="70.7265625" style="12" customWidth="1"/>
    <col min="12567" max="12569" width="14.1796875" style="12" customWidth="1"/>
    <col min="12570" max="12570" width="70.7265625" style="12" customWidth="1"/>
    <col min="12571" max="12573" width="14.1796875" style="12" customWidth="1"/>
    <col min="12574" max="12574" width="70.7265625" style="12" customWidth="1"/>
    <col min="12575" max="12577" width="14.1796875" style="12" customWidth="1"/>
    <col min="12578" max="12578" width="70.7265625" style="12" customWidth="1"/>
    <col min="12579" max="12581" width="14.1796875" style="12" customWidth="1"/>
    <col min="12582" max="12582" width="70.7265625" style="12" customWidth="1"/>
    <col min="12583" max="12585" width="14.1796875" style="12" customWidth="1"/>
    <col min="12586" max="12586" width="70.7265625" style="12" customWidth="1"/>
    <col min="12587" max="12589" width="14.1796875" style="12" customWidth="1"/>
    <col min="12590" max="12590" width="70.7265625" style="12" customWidth="1"/>
    <col min="12591" max="12593" width="14.1796875" style="12" customWidth="1"/>
    <col min="12594" max="12594" width="70.7265625" style="12" customWidth="1"/>
    <col min="12595" max="12597" width="14.1796875" style="12" customWidth="1"/>
    <col min="12598" max="12598" width="70.7265625" style="12" customWidth="1"/>
    <col min="12599" max="12601" width="14.1796875" style="12" customWidth="1"/>
    <col min="12602" max="12602" width="70.7265625" style="12" customWidth="1"/>
    <col min="12603" max="12605" width="14.1796875" style="12" customWidth="1"/>
    <col min="12606" max="12606" width="70.7265625" style="12" customWidth="1"/>
    <col min="12607" max="12609" width="14.1796875" style="12" customWidth="1"/>
    <col min="12610" max="12610" width="70.7265625" style="12" customWidth="1"/>
    <col min="12611" max="12613" width="14.1796875" style="12" customWidth="1"/>
    <col min="12614" max="12614" width="70.7265625" style="12" customWidth="1"/>
    <col min="12615" max="12617" width="14.1796875" style="12" customWidth="1"/>
    <col min="12618" max="12618" width="70.7265625" style="12" customWidth="1"/>
    <col min="12619" max="12621" width="14.1796875" style="12" customWidth="1"/>
    <col min="12622" max="12622" width="70.7265625" style="12" customWidth="1"/>
    <col min="12623" max="12625" width="14.1796875" style="12" customWidth="1"/>
    <col min="12626" max="12626" width="70.7265625" style="12" customWidth="1"/>
    <col min="12627" max="12629" width="14.1796875" style="12" customWidth="1"/>
    <col min="12630" max="12630" width="70.7265625" style="12" customWidth="1"/>
    <col min="12631" max="12633" width="14.1796875" style="12" customWidth="1"/>
    <col min="12634" max="12634" width="70.7265625" style="12" customWidth="1"/>
    <col min="12635" max="12637" width="14.1796875" style="12" customWidth="1"/>
    <col min="12638" max="12638" width="70.7265625" style="12" customWidth="1"/>
    <col min="12639" max="12641" width="14.1796875" style="12" customWidth="1"/>
    <col min="12642" max="12642" width="70.7265625" style="12" customWidth="1"/>
    <col min="12643" max="12645" width="14.1796875" style="12" customWidth="1"/>
    <col min="12646" max="12646" width="70.7265625" style="12" customWidth="1"/>
    <col min="12647" max="12649" width="14.1796875" style="12" customWidth="1"/>
    <col min="12650" max="12650" width="70.7265625" style="12" customWidth="1"/>
    <col min="12651" max="12653" width="14.1796875" style="12" customWidth="1"/>
    <col min="12654" max="12654" width="70.7265625" style="12" customWidth="1"/>
    <col min="12655" max="12657" width="14.1796875" style="12" customWidth="1"/>
    <col min="12658" max="12658" width="70.7265625" style="12" customWidth="1"/>
    <col min="12659" max="12661" width="14.1796875" style="12" customWidth="1"/>
    <col min="12662" max="12662" width="70.7265625" style="12" customWidth="1"/>
    <col min="12663" max="12665" width="14.1796875" style="12" customWidth="1"/>
    <col min="12666" max="12666" width="70.7265625" style="12" customWidth="1"/>
    <col min="12667" max="12669" width="14.1796875" style="12" customWidth="1"/>
    <col min="12670" max="12670" width="70.7265625" style="12" customWidth="1"/>
    <col min="12671" max="12673" width="14.1796875" style="12" customWidth="1"/>
    <col min="12674" max="12674" width="70.7265625" style="12" customWidth="1"/>
    <col min="12675" max="12677" width="14.1796875" style="12" customWidth="1"/>
    <col min="12678" max="12678" width="70.7265625" style="12" customWidth="1"/>
    <col min="12679" max="12681" width="14.1796875" style="12" customWidth="1"/>
    <col min="12682" max="12682" width="70.7265625" style="12" customWidth="1"/>
    <col min="12683" max="12685" width="14.1796875" style="12" customWidth="1"/>
    <col min="12686" max="12686" width="70.7265625" style="12" customWidth="1"/>
    <col min="12687" max="12689" width="14.1796875" style="12" customWidth="1"/>
    <col min="12690" max="12690" width="70.7265625" style="12" customWidth="1"/>
    <col min="12691" max="12693" width="14.1796875" style="12" customWidth="1"/>
    <col min="12694" max="12694" width="70.7265625" style="12" customWidth="1"/>
    <col min="12695" max="12697" width="14.1796875" style="12" customWidth="1"/>
    <col min="12698" max="12698" width="70.7265625" style="12" customWidth="1"/>
    <col min="12699" max="12701" width="14.1796875" style="12" customWidth="1"/>
    <col min="12702" max="12702" width="70.7265625" style="12" customWidth="1"/>
    <col min="12703" max="12705" width="14.1796875" style="12" customWidth="1"/>
    <col min="12706" max="12706" width="70.7265625" style="12" customWidth="1"/>
    <col min="12707" max="12709" width="14.1796875" style="12" customWidth="1"/>
    <col min="12710" max="12710" width="70.7265625" style="12" customWidth="1"/>
    <col min="12711" max="12713" width="14.1796875" style="12" customWidth="1"/>
    <col min="12714" max="12714" width="70.7265625" style="12" customWidth="1"/>
    <col min="12715" max="12717" width="14.1796875" style="12" customWidth="1"/>
    <col min="12718" max="12718" width="70.7265625" style="12" customWidth="1"/>
    <col min="12719" max="12721" width="14.1796875" style="12" customWidth="1"/>
    <col min="12722" max="12722" width="70.7265625" style="12" customWidth="1"/>
    <col min="12723" max="12725" width="14.1796875" style="12" customWidth="1"/>
    <col min="12726" max="12726" width="70.7265625" style="12" customWidth="1"/>
    <col min="12727" max="12729" width="14.1796875" style="12" customWidth="1"/>
    <col min="12730" max="12730" width="70.7265625" style="12" customWidth="1"/>
    <col min="12731" max="12733" width="14.1796875" style="12" customWidth="1"/>
    <col min="12734" max="12734" width="70.7265625" style="12" customWidth="1"/>
    <col min="12735" max="12737" width="14.1796875" style="12" customWidth="1"/>
    <col min="12738" max="12738" width="70.7265625" style="12" customWidth="1"/>
    <col min="12739" max="12741" width="14.1796875" style="12" customWidth="1"/>
    <col min="12742" max="12742" width="70.7265625" style="12" customWidth="1"/>
    <col min="12743" max="12745" width="14.1796875" style="12" customWidth="1"/>
    <col min="12746" max="12746" width="70.7265625" style="12" customWidth="1"/>
    <col min="12747" max="12749" width="14.1796875" style="12" customWidth="1"/>
    <col min="12750" max="12750" width="70.7265625" style="12" customWidth="1"/>
    <col min="12751" max="12753" width="14.1796875" style="12" customWidth="1"/>
    <col min="12754" max="12754" width="70.7265625" style="12" customWidth="1"/>
    <col min="12755" max="12757" width="14.1796875" style="12" customWidth="1"/>
    <col min="12758" max="12758" width="70.7265625" style="12" customWidth="1"/>
    <col min="12759" max="12761" width="14.1796875" style="12" customWidth="1"/>
    <col min="12762" max="12762" width="70.7265625" style="12" customWidth="1"/>
    <col min="12763" max="12765" width="14.1796875" style="12" customWidth="1"/>
    <col min="12766" max="12766" width="70.7265625" style="12" customWidth="1"/>
    <col min="12767" max="12769" width="14.1796875" style="12" customWidth="1"/>
    <col min="12770" max="12770" width="70.7265625" style="12" customWidth="1"/>
    <col min="12771" max="12773" width="14.1796875" style="12" customWidth="1"/>
    <col min="12774" max="12774" width="70.7265625" style="12" customWidth="1"/>
    <col min="12775" max="12777" width="14.1796875" style="12" customWidth="1"/>
    <col min="12778" max="12778" width="70.7265625" style="12" customWidth="1"/>
    <col min="12779" max="12781" width="14.1796875" style="12" customWidth="1"/>
    <col min="12782" max="12782" width="70.7265625" style="12" customWidth="1"/>
    <col min="12783" max="12785" width="14.1796875" style="12" customWidth="1"/>
    <col min="12786" max="12786" width="70.7265625" style="12" customWidth="1"/>
    <col min="12787" max="12789" width="14.1796875" style="12" customWidth="1"/>
    <col min="12790" max="12790" width="70.7265625" style="12" customWidth="1"/>
    <col min="12791" max="12793" width="14.1796875" style="12" customWidth="1"/>
    <col min="12794" max="12794" width="70.7265625" style="12" customWidth="1"/>
    <col min="12795" max="12797" width="14.1796875" style="12" customWidth="1"/>
    <col min="12798" max="12798" width="70.7265625" style="12" customWidth="1"/>
    <col min="12799" max="12801" width="14.1796875" style="12" customWidth="1"/>
    <col min="12802" max="12802" width="70.7265625" style="12" customWidth="1"/>
    <col min="12803" max="12805" width="14.1796875" style="12" customWidth="1"/>
    <col min="12806" max="12806" width="70.7265625" style="12" customWidth="1"/>
    <col min="12807" max="12809" width="14.1796875" style="12" customWidth="1"/>
    <col min="12810" max="12810" width="70.7265625" style="12" customWidth="1"/>
    <col min="12811" max="12813" width="14.1796875" style="12" customWidth="1"/>
    <col min="12814" max="12814" width="70.7265625" style="12" customWidth="1"/>
    <col min="12815" max="12817" width="14.1796875" style="12" customWidth="1"/>
    <col min="12818" max="12818" width="70.7265625" style="12" customWidth="1"/>
    <col min="12819" max="12821" width="14.1796875" style="12" customWidth="1"/>
    <col min="12822" max="12822" width="70.7265625" style="12" customWidth="1"/>
    <col min="12823" max="12825" width="14.1796875" style="12" customWidth="1"/>
    <col min="12826" max="12826" width="70.7265625" style="12" customWidth="1"/>
    <col min="12827" max="12829" width="14.1796875" style="12" customWidth="1"/>
    <col min="12830" max="12830" width="70.7265625" style="12" customWidth="1"/>
    <col min="12831" max="12833" width="14.1796875" style="12" customWidth="1"/>
    <col min="12834" max="12834" width="70.7265625" style="12" customWidth="1"/>
    <col min="12835" max="12837" width="14.1796875" style="12" customWidth="1"/>
    <col min="12838" max="12838" width="70.7265625" style="12" customWidth="1"/>
    <col min="12839" max="12841" width="14.1796875" style="12" customWidth="1"/>
    <col min="12842" max="12842" width="70.7265625" style="12" customWidth="1"/>
    <col min="12843" max="12845" width="14.1796875" style="12" customWidth="1"/>
    <col min="12846" max="12846" width="70.7265625" style="12" customWidth="1"/>
    <col min="12847" max="12849" width="14.1796875" style="12" customWidth="1"/>
    <col min="12850" max="12850" width="70.7265625" style="12" customWidth="1"/>
    <col min="12851" max="12853" width="14.1796875" style="12" customWidth="1"/>
    <col min="12854" max="12854" width="70.7265625" style="12" customWidth="1"/>
    <col min="12855" max="12857" width="14.1796875" style="12" customWidth="1"/>
    <col min="12858" max="12858" width="70.7265625" style="12" customWidth="1"/>
    <col min="12859" max="12861" width="14.1796875" style="12" customWidth="1"/>
    <col min="12862" max="12862" width="70.7265625" style="12" customWidth="1"/>
    <col min="12863" max="12865" width="14.1796875" style="12" customWidth="1"/>
    <col min="12866" max="12866" width="70.7265625" style="12" customWidth="1"/>
    <col min="12867" max="12869" width="14.1796875" style="12" customWidth="1"/>
    <col min="12870" max="12870" width="70.7265625" style="12" customWidth="1"/>
    <col min="12871" max="12873" width="14.1796875" style="12" customWidth="1"/>
    <col min="12874" max="12874" width="70.7265625" style="12" customWidth="1"/>
    <col min="12875" max="12877" width="14.1796875" style="12" customWidth="1"/>
    <col min="12878" max="12878" width="70.7265625" style="12" customWidth="1"/>
    <col min="12879" max="12881" width="14.1796875" style="12" customWidth="1"/>
    <col min="12882" max="12882" width="70.7265625" style="12" customWidth="1"/>
    <col min="12883" max="12885" width="14.1796875" style="12" customWidth="1"/>
    <col min="12886" max="12886" width="70.7265625" style="12" customWidth="1"/>
    <col min="12887" max="12889" width="14.1796875" style="12" customWidth="1"/>
    <col min="12890" max="12890" width="70.7265625" style="12" customWidth="1"/>
    <col min="12891" max="12893" width="14.1796875" style="12" customWidth="1"/>
    <col min="12894" max="12894" width="70.7265625" style="12" customWidth="1"/>
    <col min="12895" max="12897" width="14.1796875" style="12" customWidth="1"/>
    <col min="12898" max="12898" width="70.7265625" style="12" customWidth="1"/>
    <col min="12899" max="12901" width="14.1796875" style="12" customWidth="1"/>
    <col min="12902" max="12902" width="70.7265625" style="12" customWidth="1"/>
    <col min="12903" max="12905" width="14.1796875" style="12" customWidth="1"/>
    <col min="12906" max="12906" width="70.7265625" style="12" customWidth="1"/>
    <col min="12907" max="12909" width="14.1796875" style="12" customWidth="1"/>
    <col min="12910" max="12910" width="70.7265625" style="12" customWidth="1"/>
    <col min="12911" max="12913" width="14.1796875" style="12" customWidth="1"/>
    <col min="12914" max="12914" width="70.7265625" style="12" customWidth="1"/>
    <col min="12915" max="12917" width="14.1796875" style="12" customWidth="1"/>
    <col min="12918" max="12918" width="70.7265625" style="12" customWidth="1"/>
    <col min="12919" max="12921" width="14.1796875" style="12" customWidth="1"/>
    <col min="12922" max="12922" width="70.7265625" style="12" customWidth="1"/>
    <col min="12923" max="12925" width="14.1796875" style="12" customWidth="1"/>
    <col min="12926" max="12926" width="70.7265625" style="12" customWidth="1"/>
    <col min="12927" max="12929" width="14.1796875" style="12" customWidth="1"/>
    <col min="12930" max="12930" width="70.7265625" style="12" customWidth="1"/>
    <col min="12931" max="12933" width="14.1796875" style="12" customWidth="1"/>
    <col min="12934" max="12934" width="70.7265625" style="12" customWidth="1"/>
    <col min="12935" max="12937" width="14.1796875" style="12" customWidth="1"/>
    <col min="12938" max="12938" width="70.7265625" style="12" customWidth="1"/>
    <col min="12939" max="12941" width="14.1796875" style="12" customWidth="1"/>
    <col min="12942" max="12942" width="70.7265625" style="12" customWidth="1"/>
    <col min="12943" max="12945" width="14.1796875" style="12" customWidth="1"/>
    <col min="12946" max="12946" width="70.7265625" style="12" customWidth="1"/>
    <col min="12947" max="12949" width="14.1796875" style="12" customWidth="1"/>
    <col min="12950" max="12950" width="70.7265625" style="12" customWidth="1"/>
    <col min="12951" max="12953" width="14.1796875" style="12" customWidth="1"/>
    <col min="12954" max="12954" width="70.7265625" style="12" customWidth="1"/>
    <col min="12955" max="12957" width="14.1796875" style="12" customWidth="1"/>
    <col min="12958" max="12958" width="70.7265625" style="12" customWidth="1"/>
    <col min="12959" max="12961" width="14.1796875" style="12" customWidth="1"/>
    <col min="12962" max="12962" width="70.7265625" style="12" customWidth="1"/>
    <col min="12963" max="12965" width="14.1796875" style="12" customWidth="1"/>
    <col min="12966" max="12966" width="70.7265625" style="12" customWidth="1"/>
    <col min="12967" max="12969" width="14.1796875" style="12" customWidth="1"/>
    <col min="12970" max="12970" width="70.7265625" style="12" customWidth="1"/>
    <col min="12971" max="12973" width="14.1796875" style="12" customWidth="1"/>
    <col min="12974" max="12974" width="70.7265625" style="12" customWidth="1"/>
    <col min="12975" max="12977" width="14.1796875" style="12" customWidth="1"/>
    <col min="12978" max="12978" width="70.7265625" style="12" customWidth="1"/>
    <col min="12979" max="12981" width="14.1796875" style="12" customWidth="1"/>
    <col min="12982" max="12982" width="70.7265625" style="12" customWidth="1"/>
    <col min="12983" max="12985" width="14.1796875" style="12" customWidth="1"/>
    <col min="12986" max="12986" width="70.7265625" style="12" customWidth="1"/>
    <col min="12987" max="12989" width="14.1796875" style="12" customWidth="1"/>
    <col min="12990" max="12990" width="70.7265625" style="12" customWidth="1"/>
    <col min="12991" max="12993" width="14.1796875" style="12" customWidth="1"/>
    <col min="12994" max="12994" width="70.7265625" style="12" customWidth="1"/>
    <col min="12995" max="12997" width="14.1796875" style="12" customWidth="1"/>
    <col min="12998" max="12998" width="70.7265625" style="12" customWidth="1"/>
    <col min="12999" max="13001" width="14.1796875" style="12" customWidth="1"/>
    <col min="13002" max="13002" width="70.7265625" style="12" customWidth="1"/>
    <col min="13003" max="13005" width="14.1796875" style="12" customWidth="1"/>
    <col min="13006" max="13006" width="70.7265625" style="12" customWidth="1"/>
    <col min="13007" max="13009" width="14.1796875" style="12" customWidth="1"/>
    <col min="13010" max="13010" width="70.7265625" style="12" customWidth="1"/>
    <col min="13011" max="13013" width="14.1796875" style="12" customWidth="1"/>
    <col min="13014" max="13014" width="70.7265625" style="12" customWidth="1"/>
    <col min="13015" max="13017" width="14.1796875" style="12" customWidth="1"/>
    <col min="13018" max="13018" width="70.7265625" style="12" customWidth="1"/>
    <col min="13019" max="13021" width="14.1796875" style="12" customWidth="1"/>
    <col min="13022" max="13022" width="70.7265625" style="12" customWidth="1"/>
    <col min="13023" max="13025" width="14.1796875" style="12" customWidth="1"/>
    <col min="13026" max="13026" width="70.7265625" style="12" customWidth="1"/>
    <col min="13027" max="13029" width="14.1796875" style="12" customWidth="1"/>
    <col min="13030" max="13030" width="70.7265625" style="12" customWidth="1"/>
    <col min="13031" max="13033" width="14.1796875" style="12" customWidth="1"/>
    <col min="13034" max="13034" width="70.7265625" style="12" customWidth="1"/>
    <col min="13035" max="13037" width="14.1796875" style="12" customWidth="1"/>
    <col min="13038" max="13038" width="70.7265625" style="12" customWidth="1"/>
    <col min="13039" max="13041" width="14.1796875" style="12" customWidth="1"/>
    <col min="13042" max="13042" width="70.7265625" style="12" customWidth="1"/>
    <col min="13043" max="13045" width="14.1796875" style="12" customWidth="1"/>
    <col min="13046" max="13046" width="70.7265625" style="12" customWidth="1"/>
    <col min="13047" max="13049" width="14.1796875" style="12" customWidth="1"/>
    <col min="13050" max="13050" width="70.7265625" style="12" customWidth="1"/>
    <col min="13051" max="13053" width="14.1796875" style="12" customWidth="1"/>
    <col min="13054" max="13054" width="70.7265625" style="12" customWidth="1"/>
    <col min="13055" max="13057" width="14.1796875" style="12" customWidth="1"/>
    <col min="13058" max="13058" width="70.7265625" style="12" customWidth="1"/>
    <col min="13059" max="13061" width="14.1796875" style="12" customWidth="1"/>
    <col min="13062" max="13062" width="70.7265625" style="12" customWidth="1"/>
    <col min="13063" max="13065" width="14.1796875" style="12" customWidth="1"/>
    <col min="13066" max="13066" width="70.7265625" style="12" customWidth="1"/>
    <col min="13067" max="13069" width="14.1796875" style="12" customWidth="1"/>
    <col min="13070" max="13070" width="70.7265625" style="12" customWidth="1"/>
    <col min="13071" max="13073" width="14.1796875" style="12" customWidth="1"/>
    <col min="13074" max="13074" width="70.7265625" style="12" customWidth="1"/>
    <col min="13075" max="13077" width="14.1796875" style="12" customWidth="1"/>
    <col min="13078" max="13078" width="70.7265625" style="12" customWidth="1"/>
    <col min="13079" max="13081" width="14.1796875" style="12" customWidth="1"/>
    <col min="13082" max="13082" width="70.7265625" style="12" customWidth="1"/>
    <col min="13083" max="13085" width="14.1796875" style="12" customWidth="1"/>
    <col min="13086" max="13086" width="70.7265625" style="12" customWidth="1"/>
    <col min="13087" max="13089" width="14.1796875" style="12" customWidth="1"/>
    <col min="13090" max="13090" width="70.7265625" style="12" customWidth="1"/>
    <col min="13091" max="13093" width="14.1796875" style="12" customWidth="1"/>
    <col min="13094" max="13094" width="70.7265625" style="12" customWidth="1"/>
    <col min="13095" max="13097" width="14.1796875" style="12" customWidth="1"/>
    <col min="13098" max="13098" width="70.7265625" style="12" customWidth="1"/>
    <col min="13099" max="13101" width="14.1796875" style="12" customWidth="1"/>
    <col min="13102" max="13102" width="70.7265625" style="12" customWidth="1"/>
    <col min="13103" max="13105" width="14.1796875" style="12" customWidth="1"/>
    <col min="13106" max="13106" width="70.7265625" style="12" customWidth="1"/>
    <col min="13107" max="13109" width="14.1796875" style="12" customWidth="1"/>
    <col min="13110" max="13110" width="70.7265625" style="12" customWidth="1"/>
    <col min="13111" max="13113" width="14.1796875" style="12" customWidth="1"/>
    <col min="13114" max="13114" width="70.7265625" style="12" customWidth="1"/>
    <col min="13115" max="13117" width="14.1796875" style="12" customWidth="1"/>
    <col min="13118" max="13118" width="70.7265625" style="12" customWidth="1"/>
    <col min="13119" max="13121" width="14.1796875" style="12" customWidth="1"/>
    <col min="13122" max="13122" width="70.7265625" style="12" customWidth="1"/>
    <col min="13123" max="13125" width="14.1796875" style="12" customWidth="1"/>
    <col min="13126" max="13126" width="70.7265625" style="12" customWidth="1"/>
    <col min="13127" max="13129" width="14.1796875" style="12" customWidth="1"/>
    <col min="13130" max="13130" width="70.7265625" style="12" customWidth="1"/>
    <col min="13131" max="13133" width="14.1796875" style="12" customWidth="1"/>
    <col min="13134" max="13134" width="70.7265625" style="12" customWidth="1"/>
    <col min="13135" max="13137" width="14.1796875" style="12" customWidth="1"/>
    <col min="13138" max="13138" width="70.7265625" style="12" customWidth="1"/>
    <col min="13139" max="13141" width="14.1796875" style="12" customWidth="1"/>
    <col min="13142" max="13142" width="70.7265625" style="12" customWidth="1"/>
    <col min="13143" max="13145" width="14.1796875" style="12" customWidth="1"/>
    <col min="13146" max="13146" width="70.7265625" style="12" customWidth="1"/>
    <col min="13147" max="13149" width="14.1796875" style="12" customWidth="1"/>
    <col min="13150" max="13150" width="70.7265625" style="12" customWidth="1"/>
    <col min="13151" max="13153" width="14.1796875" style="12" customWidth="1"/>
    <col min="13154" max="13154" width="70.7265625" style="12" customWidth="1"/>
    <col min="13155" max="13157" width="14.1796875" style="12" customWidth="1"/>
    <col min="13158" max="13158" width="70.7265625" style="12" customWidth="1"/>
    <col min="13159" max="13161" width="14.1796875" style="12" customWidth="1"/>
    <col min="13162" max="13162" width="70.7265625" style="12" customWidth="1"/>
    <col min="13163" max="13165" width="14.1796875" style="12" customWidth="1"/>
    <col min="13166" max="13166" width="70.7265625" style="12" customWidth="1"/>
    <col min="13167" max="13169" width="14.1796875" style="12" customWidth="1"/>
    <col min="13170" max="13170" width="70.7265625" style="12" customWidth="1"/>
    <col min="13171" max="13173" width="14.1796875" style="12" customWidth="1"/>
    <col min="13174" max="13174" width="70.7265625" style="12" customWidth="1"/>
    <col min="13175" max="13177" width="14.1796875" style="12" customWidth="1"/>
    <col min="13178" max="13178" width="70.7265625" style="12" customWidth="1"/>
    <col min="13179" max="13181" width="14.1796875" style="12" customWidth="1"/>
    <col min="13182" max="13182" width="70.7265625" style="12" customWidth="1"/>
    <col min="13183" max="13185" width="14.1796875" style="12" customWidth="1"/>
    <col min="13186" max="13186" width="70.7265625" style="12" customWidth="1"/>
    <col min="13187" max="13189" width="14.1796875" style="12" customWidth="1"/>
    <col min="13190" max="13190" width="70.7265625" style="12" customWidth="1"/>
    <col min="13191" max="13193" width="14.1796875" style="12" customWidth="1"/>
    <col min="13194" max="13194" width="70.7265625" style="12" customWidth="1"/>
    <col min="13195" max="13197" width="14.1796875" style="12" customWidth="1"/>
    <col min="13198" max="13198" width="70.7265625" style="12" customWidth="1"/>
    <col min="13199" max="13201" width="14.1796875" style="12" customWidth="1"/>
    <col min="13202" max="13202" width="70.7265625" style="12" customWidth="1"/>
    <col min="13203" max="13205" width="14.1796875" style="12" customWidth="1"/>
    <col min="13206" max="13206" width="70.7265625" style="12" customWidth="1"/>
    <col min="13207" max="13209" width="14.1796875" style="12" customWidth="1"/>
    <col min="13210" max="13210" width="70.7265625" style="12" customWidth="1"/>
    <col min="13211" max="13213" width="14.1796875" style="12" customWidth="1"/>
    <col min="13214" max="13214" width="70.7265625" style="12" customWidth="1"/>
    <col min="13215" max="13217" width="14.1796875" style="12" customWidth="1"/>
    <col min="13218" max="13218" width="70.7265625" style="12" customWidth="1"/>
    <col min="13219" max="13221" width="14.1796875" style="12" customWidth="1"/>
    <col min="13222" max="13222" width="70.7265625" style="12" customWidth="1"/>
    <col min="13223" max="13225" width="14.1796875" style="12" customWidth="1"/>
    <col min="13226" max="13226" width="70.7265625" style="12" customWidth="1"/>
    <col min="13227" max="13229" width="14.1796875" style="12" customWidth="1"/>
    <col min="13230" max="13230" width="70.7265625" style="12" customWidth="1"/>
    <col min="13231" max="13233" width="14.1796875" style="12" customWidth="1"/>
    <col min="13234" max="13234" width="70.7265625" style="12" customWidth="1"/>
    <col min="13235" max="13237" width="14.1796875" style="12" customWidth="1"/>
    <col min="13238" max="13238" width="70.7265625" style="12" customWidth="1"/>
    <col min="13239" max="13241" width="14.1796875" style="12" customWidth="1"/>
    <col min="13242" max="13242" width="70.7265625" style="12" customWidth="1"/>
    <col min="13243" max="13245" width="14.1796875" style="12" customWidth="1"/>
    <col min="13246" max="13246" width="70.7265625" style="12" customWidth="1"/>
    <col min="13247" max="13249" width="14.1796875" style="12" customWidth="1"/>
    <col min="13250" max="13250" width="70.7265625" style="12" customWidth="1"/>
    <col min="13251" max="13253" width="14.1796875" style="12" customWidth="1"/>
    <col min="13254" max="13254" width="70.7265625" style="12" customWidth="1"/>
    <col min="13255" max="13257" width="14.1796875" style="12" customWidth="1"/>
    <col min="13258" max="13258" width="70.7265625" style="12" customWidth="1"/>
    <col min="13259" max="13261" width="14.1796875" style="12" customWidth="1"/>
    <col min="13262" max="13262" width="70.7265625" style="12" customWidth="1"/>
    <col min="13263" max="13265" width="14.1796875" style="12" customWidth="1"/>
    <col min="13266" max="13266" width="70.7265625" style="12" customWidth="1"/>
    <col min="13267" max="13269" width="14.1796875" style="12" customWidth="1"/>
    <col min="13270" max="13270" width="70.7265625" style="12" customWidth="1"/>
    <col min="13271" max="13273" width="14.1796875" style="12" customWidth="1"/>
    <col min="13274" max="13274" width="70.7265625" style="12" customWidth="1"/>
    <col min="13275" max="13277" width="14.1796875" style="12" customWidth="1"/>
    <col min="13278" max="13278" width="70.7265625" style="12" customWidth="1"/>
    <col min="13279" max="13281" width="14.1796875" style="12" customWidth="1"/>
    <col min="13282" max="13282" width="70.7265625" style="12" customWidth="1"/>
    <col min="13283" max="13285" width="14.1796875" style="12" customWidth="1"/>
    <col min="13286" max="13286" width="70.7265625" style="12" customWidth="1"/>
    <col min="13287" max="13289" width="14.1796875" style="12" customWidth="1"/>
    <col min="13290" max="13290" width="70.7265625" style="12" customWidth="1"/>
    <col min="13291" max="13293" width="14.1796875" style="12" customWidth="1"/>
    <col min="13294" max="13294" width="70.7265625" style="12" customWidth="1"/>
    <col min="13295" max="13297" width="14.1796875" style="12" customWidth="1"/>
    <col min="13298" max="13298" width="70.7265625" style="12" customWidth="1"/>
    <col min="13299" max="13301" width="14.1796875" style="12" customWidth="1"/>
    <col min="13302" max="13302" width="70.7265625" style="12" customWidth="1"/>
    <col min="13303" max="13305" width="14.1796875" style="12" customWidth="1"/>
    <col min="13306" max="13306" width="70.7265625" style="12" customWidth="1"/>
    <col min="13307" max="13309" width="14.1796875" style="12" customWidth="1"/>
    <col min="13310" max="13310" width="70.7265625" style="12" customWidth="1"/>
    <col min="13311" max="13313" width="14.1796875" style="12" customWidth="1"/>
    <col min="13314" max="13314" width="70.7265625" style="12" customWidth="1"/>
    <col min="13315" max="13317" width="14.1796875" style="12" customWidth="1"/>
    <col min="13318" max="13318" width="70.7265625" style="12" customWidth="1"/>
    <col min="13319" max="13321" width="14.1796875" style="12" customWidth="1"/>
    <col min="13322" max="13322" width="70.7265625" style="12" customWidth="1"/>
    <col min="13323" max="13325" width="14.1796875" style="12" customWidth="1"/>
    <col min="13326" max="13326" width="70.7265625" style="12" customWidth="1"/>
    <col min="13327" max="13329" width="14.1796875" style="12" customWidth="1"/>
    <col min="13330" max="13330" width="70.7265625" style="12" customWidth="1"/>
    <col min="13331" max="13333" width="14.1796875" style="12" customWidth="1"/>
    <col min="13334" max="13334" width="70.7265625" style="12" customWidth="1"/>
    <col min="13335" max="13337" width="14.1796875" style="12" customWidth="1"/>
    <col min="13338" max="13338" width="70.7265625" style="12" customWidth="1"/>
    <col min="13339" max="13341" width="14.1796875" style="12" customWidth="1"/>
    <col min="13342" max="13342" width="70.7265625" style="12" customWidth="1"/>
    <col min="13343" max="13345" width="14.1796875" style="12" customWidth="1"/>
    <col min="13346" max="13346" width="70.7265625" style="12" customWidth="1"/>
    <col min="13347" max="13349" width="14.1796875" style="12" customWidth="1"/>
    <col min="13350" max="13350" width="70.7265625" style="12" customWidth="1"/>
    <col min="13351" max="13353" width="14.1796875" style="12" customWidth="1"/>
    <col min="13354" max="13354" width="70.7265625" style="12" customWidth="1"/>
    <col min="13355" max="13357" width="14.1796875" style="12" customWidth="1"/>
    <col min="13358" max="13358" width="70.7265625" style="12" customWidth="1"/>
    <col min="13359" max="13361" width="14.1796875" style="12" customWidth="1"/>
    <col min="13362" max="13362" width="70.7265625" style="12" customWidth="1"/>
    <col min="13363" max="13365" width="14.1796875" style="12" customWidth="1"/>
    <col min="13366" max="13366" width="70.7265625" style="12" customWidth="1"/>
    <col min="13367" max="13369" width="14.1796875" style="12" customWidth="1"/>
    <col min="13370" max="13370" width="70.7265625" style="12" customWidth="1"/>
    <col min="13371" max="13373" width="14.1796875" style="12" customWidth="1"/>
    <col min="13374" max="13374" width="70.7265625" style="12" customWidth="1"/>
    <col min="13375" max="13377" width="14.1796875" style="12" customWidth="1"/>
    <col min="13378" max="13378" width="70.7265625" style="12" customWidth="1"/>
    <col min="13379" max="13381" width="14.1796875" style="12" customWidth="1"/>
    <col min="13382" max="13382" width="70.7265625" style="12" customWidth="1"/>
    <col min="13383" max="13385" width="14.1796875" style="12" customWidth="1"/>
    <col min="13386" max="13386" width="70.7265625" style="12" customWidth="1"/>
    <col min="13387" max="13389" width="14.1796875" style="12" customWidth="1"/>
    <col min="13390" max="13390" width="70.7265625" style="12" customWidth="1"/>
    <col min="13391" max="13393" width="14.1796875" style="12" customWidth="1"/>
    <col min="13394" max="13394" width="70.7265625" style="12" customWidth="1"/>
    <col min="13395" max="13397" width="14.1796875" style="12" customWidth="1"/>
    <col min="13398" max="13398" width="70.7265625" style="12" customWidth="1"/>
    <col min="13399" max="13401" width="14.1796875" style="12" customWidth="1"/>
    <col min="13402" max="13402" width="70.7265625" style="12" customWidth="1"/>
    <col min="13403" max="13405" width="14.1796875" style="12" customWidth="1"/>
    <col min="13406" max="13406" width="70.7265625" style="12" customWidth="1"/>
    <col min="13407" max="13409" width="14.1796875" style="12" customWidth="1"/>
    <col min="13410" max="13410" width="70.7265625" style="12" customWidth="1"/>
    <col min="13411" max="13413" width="14.1796875" style="12" customWidth="1"/>
    <col min="13414" max="13414" width="70.7265625" style="12" customWidth="1"/>
    <col min="13415" max="13417" width="14.1796875" style="12" customWidth="1"/>
    <col min="13418" max="13418" width="70.7265625" style="12" customWidth="1"/>
    <col min="13419" max="13421" width="14.1796875" style="12" customWidth="1"/>
    <col min="13422" max="13422" width="70.7265625" style="12" customWidth="1"/>
    <col min="13423" max="13425" width="14.1796875" style="12" customWidth="1"/>
    <col min="13426" max="13426" width="70.7265625" style="12" customWidth="1"/>
    <col min="13427" max="13429" width="14.1796875" style="12" customWidth="1"/>
    <col min="13430" max="13430" width="70.7265625" style="12" customWidth="1"/>
    <col min="13431" max="13433" width="14.1796875" style="12" customWidth="1"/>
    <col min="13434" max="13434" width="70.7265625" style="12" customWidth="1"/>
    <col min="13435" max="13437" width="14.1796875" style="12" customWidth="1"/>
    <col min="13438" max="13438" width="70.7265625" style="12" customWidth="1"/>
    <col min="13439" max="13441" width="14.1796875" style="12" customWidth="1"/>
    <col min="13442" max="13442" width="70.7265625" style="12" customWidth="1"/>
    <col min="13443" max="13445" width="14.1796875" style="12" customWidth="1"/>
    <col min="13446" max="13446" width="70.7265625" style="12" customWidth="1"/>
    <col min="13447" max="13449" width="14.1796875" style="12" customWidth="1"/>
    <col min="13450" max="13450" width="70.7265625" style="12" customWidth="1"/>
    <col min="13451" max="13453" width="14.1796875" style="12" customWidth="1"/>
    <col min="13454" max="13454" width="70.7265625" style="12" customWidth="1"/>
    <col min="13455" max="13457" width="14.1796875" style="12" customWidth="1"/>
    <col min="13458" max="13458" width="70.7265625" style="12" customWidth="1"/>
    <col min="13459" max="13461" width="14.1796875" style="12" customWidth="1"/>
    <col min="13462" max="13462" width="70.7265625" style="12" customWidth="1"/>
    <col min="13463" max="13465" width="14.1796875" style="12" customWidth="1"/>
    <col min="13466" max="13466" width="70.7265625" style="12" customWidth="1"/>
    <col min="13467" max="13469" width="14.1796875" style="12" customWidth="1"/>
    <col min="13470" max="13470" width="70.7265625" style="12" customWidth="1"/>
    <col min="13471" max="13473" width="14.1796875" style="12" customWidth="1"/>
    <col min="13474" max="13474" width="70.7265625" style="12" customWidth="1"/>
    <col min="13475" max="13477" width="14.1796875" style="12" customWidth="1"/>
    <col min="13478" max="13478" width="70.7265625" style="12" customWidth="1"/>
    <col min="13479" max="13481" width="14.1796875" style="12" customWidth="1"/>
    <col min="13482" max="13482" width="70.7265625" style="12" customWidth="1"/>
    <col min="13483" max="13485" width="14.1796875" style="12" customWidth="1"/>
    <col min="13486" max="13486" width="70.7265625" style="12" customWidth="1"/>
    <col min="13487" max="13489" width="14.1796875" style="12" customWidth="1"/>
    <col min="13490" max="13490" width="70.7265625" style="12" customWidth="1"/>
    <col min="13491" max="13493" width="14.1796875" style="12" customWidth="1"/>
    <col min="13494" max="13494" width="70.7265625" style="12" customWidth="1"/>
    <col min="13495" max="13497" width="14.1796875" style="12" customWidth="1"/>
    <col min="13498" max="13498" width="70.7265625" style="12" customWidth="1"/>
    <col min="13499" max="13501" width="14.1796875" style="12" customWidth="1"/>
    <col min="13502" max="13502" width="70.7265625" style="12" customWidth="1"/>
    <col min="13503" max="13505" width="14.1796875" style="12" customWidth="1"/>
    <col min="13506" max="13506" width="70.7265625" style="12" customWidth="1"/>
    <col min="13507" max="13509" width="14.1796875" style="12" customWidth="1"/>
    <col min="13510" max="13510" width="70.7265625" style="12" customWidth="1"/>
    <col min="13511" max="13513" width="14.1796875" style="12" customWidth="1"/>
    <col min="13514" max="13514" width="70.7265625" style="12" customWidth="1"/>
    <col min="13515" max="13517" width="14.1796875" style="12" customWidth="1"/>
    <col min="13518" max="13518" width="70.7265625" style="12" customWidth="1"/>
    <col min="13519" max="13521" width="14.1796875" style="12" customWidth="1"/>
    <col min="13522" max="13522" width="70.7265625" style="12" customWidth="1"/>
    <col min="13523" max="13525" width="14.1796875" style="12" customWidth="1"/>
    <col min="13526" max="13526" width="70.7265625" style="12" customWidth="1"/>
    <col min="13527" max="13529" width="14.1796875" style="12" customWidth="1"/>
    <col min="13530" max="13530" width="70.7265625" style="12" customWidth="1"/>
    <col min="13531" max="13533" width="14.1796875" style="12" customWidth="1"/>
    <col min="13534" max="13534" width="70.7265625" style="12" customWidth="1"/>
    <col min="13535" max="13537" width="14.1796875" style="12" customWidth="1"/>
    <col min="13538" max="13538" width="70.7265625" style="12" customWidth="1"/>
    <col min="13539" max="13541" width="14.1796875" style="12" customWidth="1"/>
    <col min="13542" max="13542" width="70.7265625" style="12" customWidth="1"/>
    <col min="13543" max="13545" width="14.1796875" style="12" customWidth="1"/>
    <col min="13546" max="13546" width="70.7265625" style="12" customWidth="1"/>
    <col min="13547" max="13549" width="14.1796875" style="12" customWidth="1"/>
    <col min="13550" max="13550" width="70.7265625" style="12" customWidth="1"/>
    <col min="13551" max="13553" width="14.1796875" style="12" customWidth="1"/>
    <col min="13554" max="13554" width="70.7265625" style="12" customWidth="1"/>
    <col min="13555" max="13557" width="14.1796875" style="12" customWidth="1"/>
    <col min="13558" max="13558" width="70.7265625" style="12" customWidth="1"/>
    <col min="13559" max="13561" width="14.1796875" style="12" customWidth="1"/>
    <col min="13562" max="13562" width="70.7265625" style="12" customWidth="1"/>
    <col min="13563" max="13565" width="14.1796875" style="12" customWidth="1"/>
    <col min="13566" max="13566" width="70.7265625" style="12" customWidth="1"/>
    <col min="13567" max="13569" width="14.1796875" style="12" customWidth="1"/>
    <col min="13570" max="13570" width="70.7265625" style="12" customWidth="1"/>
    <col min="13571" max="13573" width="14.1796875" style="12" customWidth="1"/>
    <col min="13574" max="13574" width="70.7265625" style="12" customWidth="1"/>
    <col min="13575" max="13577" width="14.1796875" style="12" customWidth="1"/>
    <col min="13578" max="13578" width="70.7265625" style="12" customWidth="1"/>
    <col min="13579" max="13581" width="14.1796875" style="12" customWidth="1"/>
    <col min="13582" max="13582" width="70.7265625" style="12" customWidth="1"/>
    <col min="13583" max="13585" width="14.1796875" style="12" customWidth="1"/>
    <col min="13586" max="13586" width="70.7265625" style="12" customWidth="1"/>
    <col min="13587" max="13589" width="14.1796875" style="12" customWidth="1"/>
    <col min="13590" max="13590" width="70.7265625" style="12" customWidth="1"/>
    <col min="13591" max="13593" width="14.1796875" style="12" customWidth="1"/>
    <col min="13594" max="13594" width="70.7265625" style="12" customWidth="1"/>
    <col min="13595" max="13597" width="14.1796875" style="12" customWidth="1"/>
    <col min="13598" max="13598" width="70.7265625" style="12" customWidth="1"/>
    <col min="13599" max="13601" width="14.1796875" style="12" customWidth="1"/>
    <col min="13602" max="13602" width="70.7265625" style="12" customWidth="1"/>
    <col min="13603" max="13605" width="14.1796875" style="12" customWidth="1"/>
    <col min="13606" max="13606" width="70.7265625" style="12" customWidth="1"/>
    <col min="13607" max="13609" width="14.1796875" style="12" customWidth="1"/>
    <col min="13610" max="13610" width="70.7265625" style="12" customWidth="1"/>
    <col min="13611" max="13613" width="14.1796875" style="12" customWidth="1"/>
    <col min="13614" max="13614" width="70.7265625" style="12" customWidth="1"/>
    <col min="13615" max="13617" width="14.1796875" style="12" customWidth="1"/>
    <col min="13618" max="13618" width="70.7265625" style="12" customWidth="1"/>
    <col min="13619" max="13621" width="14.1796875" style="12" customWidth="1"/>
    <col min="13622" max="13622" width="70.7265625" style="12" customWidth="1"/>
    <col min="13623" max="13625" width="14.1796875" style="12" customWidth="1"/>
    <col min="13626" max="13626" width="70.7265625" style="12" customWidth="1"/>
    <col min="13627" max="13629" width="14.1796875" style="12" customWidth="1"/>
    <col min="13630" max="13630" width="70.7265625" style="12" customWidth="1"/>
    <col min="13631" max="13633" width="14.1796875" style="12" customWidth="1"/>
    <col min="13634" max="13634" width="70.7265625" style="12" customWidth="1"/>
    <col min="13635" max="13637" width="14.1796875" style="12" customWidth="1"/>
    <col min="13638" max="13638" width="70.7265625" style="12" customWidth="1"/>
    <col min="13639" max="13641" width="14.1796875" style="12" customWidth="1"/>
    <col min="13642" max="13642" width="70.7265625" style="12" customWidth="1"/>
    <col min="13643" max="13645" width="14.1796875" style="12" customWidth="1"/>
    <col min="13646" max="13646" width="70.7265625" style="12" customWidth="1"/>
    <col min="13647" max="13649" width="14.1796875" style="12" customWidth="1"/>
    <col min="13650" max="13650" width="70.7265625" style="12" customWidth="1"/>
    <col min="13651" max="13653" width="14.1796875" style="12" customWidth="1"/>
    <col min="13654" max="13654" width="70.7265625" style="12" customWidth="1"/>
    <col min="13655" max="13657" width="14.1796875" style="12" customWidth="1"/>
    <col min="13658" max="13658" width="70.7265625" style="12" customWidth="1"/>
    <col min="13659" max="13661" width="14.1796875" style="12" customWidth="1"/>
    <col min="13662" max="13662" width="70.7265625" style="12" customWidth="1"/>
    <col min="13663" max="13665" width="14.1796875" style="12" customWidth="1"/>
    <col min="13666" max="13666" width="70.7265625" style="12" customWidth="1"/>
    <col min="13667" max="13669" width="14.1796875" style="12" customWidth="1"/>
    <col min="13670" max="13670" width="70.7265625" style="12" customWidth="1"/>
    <col min="13671" max="13673" width="14.1796875" style="12" customWidth="1"/>
    <col min="13674" max="13674" width="70.7265625" style="12" customWidth="1"/>
    <col min="13675" max="13677" width="14.1796875" style="12" customWidth="1"/>
    <col min="13678" max="13678" width="70.7265625" style="12" customWidth="1"/>
    <col min="13679" max="13681" width="14.1796875" style="12" customWidth="1"/>
    <col min="13682" max="13682" width="70.7265625" style="12" customWidth="1"/>
    <col min="13683" max="13685" width="14.1796875" style="12" customWidth="1"/>
    <col min="13686" max="13686" width="70.7265625" style="12" customWidth="1"/>
    <col min="13687" max="13689" width="14.1796875" style="12" customWidth="1"/>
    <col min="13690" max="13690" width="70.7265625" style="12" customWidth="1"/>
    <col min="13691" max="13693" width="14.1796875" style="12" customWidth="1"/>
    <col min="13694" max="13694" width="70.7265625" style="12" customWidth="1"/>
    <col min="13695" max="13697" width="14.1796875" style="12" customWidth="1"/>
    <col min="13698" max="13698" width="70.7265625" style="12" customWidth="1"/>
    <col min="13699" max="13701" width="14.1796875" style="12" customWidth="1"/>
    <col min="13702" max="13702" width="70.7265625" style="12" customWidth="1"/>
    <col min="13703" max="13705" width="14.1796875" style="12" customWidth="1"/>
    <col min="13706" max="13706" width="70.7265625" style="12" customWidth="1"/>
    <col min="13707" max="13709" width="14.1796875" style="12" customWidth="1"/>
    <col min="13710" max="13710" width="70.7265625" style="12" customWidth="1"/>
    <col min="13711" max="13713" width="14.1796875" style="12" customWidth="1"/>
    <col min="13714" max="13714" width="70.7265625" style="12" customWidth="1"/>
    <col min="13715" max="13717" width="14.1796875" style="12" customWidth="1"/>
    <col min="13718" max="13718" width="70.7265625" style="12" customWidth="1"/>
    <col min="13719" max="13721" width="14.1796875" style="12" customWidth="1"/>
    <col min="13722" max="13722" width="70.7265625" style="12" customWidth="1"/>
    <col min="13723" max="13725" width="14.1796875" style="12" customWidth="1"/>
    <col min="13726" max="13726" width="70.7265625" style="12" customWidth="1"/>
    <col min="13727" max="13729" width="14.1796875" style="12" customWidth="1"/>
    <col min="13730" max="13730" width="70.7265625" style="12" customWidth="1"/>
    <col min="13731" max="13733" width="14.1796875" style="12" customWidth="1"/>
    <col min="13734" max="13734" width="70.7265625" style="12" customWidth="1"/>
    <col min="13735" max="13737" width="14.1796875" style="12" customWidth="1"/>
    <col min="13738" max="13738" width="70.7265625" style="12" customWidth="1"/>
    <col min="13739" max="13741" width="14.1796875" style="12" customWidth="1"/>
    <col min="13742" max="13742" width="70.7265625" style="12" customWidth="1"/>
    <col min="13743" max="13745" width="14.1796875" style="12" customWidth="1"/>
    <col min="13746" max="13746" width="70.7265625" style="12" customWidth="1"/>
    <col min="13747" max="13749" width="14.1796875" style="12" customWidth="1"/>
    <col min="13750" max="13750" width="70.7265625" style="12" customWidth="1"/>
    <col min="13751" max="13753" width="14.1796875" style="12" customWidth="1"/>
    <col min="13754" max="13754" width="70.7265625" style="12" customWidth="1"/>
    <col min="13755" max="13757" width="14.1796875" style="12" customWidth="1"/>
    <col min="13758" max="13758" width="70.7265625" style="12" customWidth="1"/>
    <col min="13759" max="13761" width="14.1796875" style="12" customWidth="1"/>
    <col min="13762" max="13762" width="70.7265625" style="12" customWidth="1"/>
    <col min="13763" max="13765" width="14.1796875" style="12" customWidth="1"/>
    <col min="13766" max="13766" width="70.7265625" style="12" customWidth="1"/>
    <col min="13767" max="13769" width="14.1796875" style="12" customWidth="1"/>
    <col min="13770" max="13770" width="70.7265625" style="12" customWidth="1"/>
    <col min="13771" max="13773" width="14.1796875" style="12" customWidth="1"/>
    <col min="13774" max="13774" width="70.7265625" style="12" customWidth="1"/>
    <col min="13775" max="13777" width="14.1796875" style="12" customWidth="1"/>
    <col min="13778" max="13778" width="70.7265625" style="12" customWidth="1"/>
    <col min="13779" max="13781" width="14.1796875" style="12" customWidth="1"/>
    <col min="13782" max="13782" width="70.7265625" style="12" customWidth="1"/>
    <col min="13783" max="13785" width="14.1796875" style="12" customWidth="1"/>
    <col min="13786" max="13786" width="70.7265625" style="12" customWidth="1"/>
    <col min="13787" max="13789" width="14.1796875" style="12" customWidth="1"/>
    <col min="13790" max="13790" width="70.7265625" style="12" customWidth="1"/>
    <col min="13791" max="13793" width="14.1796875" style="12" customWidth="1"/>
    <col min="13794" max="13794" width="70.7265625" style="12" customWidth="1"/>
    <col min="13795" max="13797" width="14.1796875" style="12" customWidth="1"/>
    <col min="13798" max="13798" width="70.7265625" style="12" customWidth="1"/>
    <col min="13799" max="13801" width="14.1796875" style="12" customWidth="1"/>
    <col min="13802" max="13802" width="70.7265625" style="12" customWidth="1"/>
    <col min="13803" max="13805" width="14.1796875" style="12" customWidth="1"/>
    <col min="13806" max="13806" width="70.7265625" style="12" customWidth="1"/>
    <col min="13807" max="13809" width="14.1796875" style="12" customWidth="1"/>
    <col min="13810" max="13810" width="70.7265625" style="12" customWidth="1"/>
    <col min="13811" max="13813" width="14.1796875" style="12" customWidth="1"/>
    <col min="13814" max="13814" width="70.7265625" style="12" customWidth="1"/>
    <col min="13815" max="13817" width="14.1796875" style="12" customWidth="1"/>
    <col min="13818" max="13818" width="70.7265625" style="12" customWidth="1"/>
    <col min="13819" max="13821" width="14.1796875" style="12" customWidth="1"/>
    <col min="13822" max="13822" width="70.7265625" style="12" customWidth="1"/>
    <col min="13823" max="13825" width="14.1796875" style="12" customWidth="1"/>
    <col min="13826" max="13826" width="70.7265625" style="12" customWidth="1"/>
    <col min="13827" max="13829" width="14.1796875" style="12" customWidth="1"/>
    <col min="13830" max="13830" width="70.7265625" style="12" customWidth="1"/>
    <col min="13831" max="13833" width="14.1796875" style="12" customWidth="1"/>
    <col min="13834" max="13834" width="70.7265625" style="12" customWidth="1"/>
    <col min="13835" max="13837" width="14.1796875" style="12" customWidth="1"/>
    <col min="13838" max="13838" width="70.7265625" style="12" customWidth="1"/>
    <col min="13839" max="13841" width="14.1796875" style="12" customWidth="1"/>
    <col min="13842" max="13842" width="70.7265625" style="12" customWidth="1"/>
    <col min="13843" max="13845" width="14.1796875" style="12" customWidth="1"/>
    <col min="13846" max="13846" width="70.7265625" style="12" customWidth="1"/>
    <col min="13847" max="13849" width="14.1796875" style="12" customWidth="1"/>
    <col min="13850" max="13850" width="70.7265625" style="12" customWidth="1"/>
    <col min="13851" max="13853" width="14.1796875" style="12" customWidth="1"/>
    <col min="13854" max="13854" width="70.7265625" style="12" customWidth="1"/>
    <col min="13855" max="13857" width="14.1796875" style="12" customWidth="1"/>
    <col min="13858" max="13858" width="70.7265625" style="12" customWidth="1"/>
    <col min="13859" max="13861" width="14.1796875" style="12" customWidth="1"/>
    <col min="13862" max="13862" width="70.7265625" style="12" customWidth="1"/>
    <col min="13863" max="13865" width="14.1796875" style="12" customWidth="1"/>
    <col min="13866" max="13866" width="70.7265625" style="12" customWidth="1"/>
    <col min="13867" max="13869" width="14.1796875" style="12" customWidth="1"/>
    <col min="13870" max="13870" width="70.7265625" style="12" customWidth="1"/>
    <col min="13871" max="13873" width="14.1796875" style="12" customWidth="1"/>
    <col min="13874" max="13874" width="70.7265625" style="12" customWidth="1"/>
    <col min="13875" max="13877" width="14.1796875" style="12" customWidth="1"/>
    <col min="13878" max="13878" width="70.7265625" style="12" customWidth="1"/>
    <col min="13879" max="13881" width="14.1796875" style="12" customWidth="1"/>
    <col min="13882" max="13882" width="70.7265625" style="12" customWidth="1"/>
    <col min="13883" max="13885" width="14.1796875" style="12" customWidth="1"/>
    <col min="13886" max="13886" width="70.7265625" style="12" customWidth="1"/>
    <col min="13887" max="13889" width="14.1796875" style="12" customWidth="1"/>
    <col min="13890" max="13890" width="70.7265625" style="12" customWidth="1"/>
    <col min="13891" max="13893" width="14.1796875" style="12" customWidth="1"/>
    <col min="13894" max="13894" width="70.7265625" style="12" customWidth="1"/>
    <col min="13895" max="13897" width="14.1796875" style="12" customWidth="1"/>
    <col min="13898" max="13898" width="70.7265625" style="12" customWidth="1"/>
    <col min="13899" max="13901" width="14.1796875" style="12" customWidth="1"/>
    <col min="13902" max="13902" width="70.7265625" style="12" customWidth="1"/>
    <col min="13903" max="13905" width="14.1796875" style="12" customWidth="1"/>
    <col min="13906" max="13906" width="70.7265625" style="12" customWidth="1"/>
    <col min="13907" max="13909" width="14.1796875" style="12" customWidth="1"/>
    <col min="13910" max="13910" width="70.7265625" style="12" customWidth="1"/>
    <col min="13911" max="13913" width="14.1796875" style="12" customWidth="1"/>
    <col min="13914" max="13914" width="70.7265625" style="12" customWidth="1"/>
    <col min="13915" max="13917" width="14.1796875" style="12" customWidth="1"/>
    <col min="13918" max="13918" width="70.7265625" style="12" customWidth="1"/>
    <col min="13919" max="13921" width="14.1796875" style="12" customWidth="1"/>
    <col min="13922" max="13922" width="70.7265625" style="12" customWidth="1"/>
    <col min="13923" max="13925" width="14.1796875" style="12" customWidth="1"/>
    <col min="13926" max="13926" width="70.7265625" style="12" customWidth="1"/>
    <col min="13927" max="13929" width="14.1796875" style="12" customWidth="1"/>
    <col min="13930" max="13930" width="70.7265625" style="12" customWidth="1"/>
    <col min="13931" max="13933" width="14.1796875" style="12" customWidth="1"/>
    <col min="13934" max="13934" width="70.7265625" style="12" customWidth="1"/>
    <col min="13935" max="13937" width="14.1796875" style="12" customWidth="1"/>
    <col min="13938" max="13938" width="70.7265625" style="12" customWidth="1"/>
    <col min="13939" max="13941" width="14.1796875" style="12" customWidth="1"/>
    <col min="13942" max="13942" width="70.7265625" style="12" customWidth="1"/>
    <col min="13943" max="13945" width="14.1796875" style="12" customWidth="1"/>
    <col min="13946" max="13946" width="70.7265625" style="12" customWidth="1"/>
    <col min="13947" max="13949" width="14.1796875" style="12" customWidth="1"/>
    <col min="13950" max="13950" width="70.7265625" style="12" customWidth="1"/>
    <col min="13951" max="13953" width="14.1796875" style="12" customWidth="1"/>
    <col min="13954" max="13954" width="70.7265625" style="12" customWidth="1"/>
    <col min="13955" max="13957" width="14.1796875" style="12" customWidth="1"/>
    <col min="13958" max="13958" width="70.7265625" style="12" customWidth="1"/>
    <col min="13959" max="13961" width="14.1796875" style="12" customWidth="1"/>
    <col min="13962" max="13962" width="70.7265625" style="12" customWidth="1"/>
    <col min="13963" max="13965" width="14.1796875" style="12" customWidth="1"/>
    <col min="13966" max="13966" width="70.7265625" style="12" customWidth="1"/>
    <col min="13967" max="13969" width="14.1796875" style="12" customWidth="1"/>
    <col min="13970" max="13970" width="70.7265625" style="12" customWidth="1"/>
    <col min="13971" max="13973" width="14.1796875" style="12" customWidth="1"/>
    <col min="13974" max="13974" width="70.7265625" style="12" customWidth="1"/>
    <col min="13975" max="13977" width="14.1796875" style="12" customWidth="1"/>
    <col min="13978" max="13978" width="70.7265625" style="12" customWidth="1"/>
    <col min="13979" max="13981" width="14.1796875" style="12" customWidth="1"/>
    <col min="13982" max="13982" width="70.7265625" style="12" customWidth="1"/>
    <col min="13983" max="13985" width="14.1796875" style="12" customWidth="1"/>
    <col min="13986" max="13986" width="70.7265625" style="12" customWidth="1"/>
    <col min="13987" max="13989" width="14.1796875" style="12" customWidth="1"/>
    <col min="13990" max="13990" width="70.7265625" style="12" customWidth="1"/>
    <col min="13991" max="13993" width="14.1796875" style="12" customWidth="1"/>
    <col min="13994" max="13994" width="70.7265625" style="12" customWidth="1"/>
    <col min="13995" max="13997" width="14.1796875" style="12" customWidth="1"/>
    <col min="13998" max="13998" width="70.7265625" style="12" customWidth="1"/>
    <col min="13999" max="14001" width="14.1796875" style="12" customWidth="1"/>
    <col min="14002" max="14002" width="70.7265625" style="12" customWidth="1"/>
    <col min="14003" max="14005" width="14.1796875" style="12" customWidth="1"/>
    <col min="14006" max="14006" width="70.7265625" style="12" customWidth="1"/>
    <col min="14007" max="14009" width="14.1796875" style="12" customWidth="1"/>
    <col min="14010" max="14010" width="70.7265625" style="12" customWidth="1"/>
    <col min="14011" max="14013" width="14.1796875" style="12" customWidth="1"/>
    <col min="14014" max="14014" width="70.7265625" style="12" customWidth="1"/>
    <col min="14015" max="14017" width="14.1796875" style="12" customWidth="1"/>
    <col min="14018" max="14018" width="70.7265625" style="12" customWidth="1"/>
    <col min="14019" max="14021" width="14.1796875" style="12" customWidth="1"/>
    <col min="14022" max="14022" width="70.7265625" style="12" customWidth="1"/>
    <col min="14023" max="14025" width="14.1796875" style="12" customWidth="1"/>
    <col min="14026" max="14026" width="70.7265625" style="12" customWidth="1"/>
    <col min="14027" max="14029" width="14.1796875" style="12" customWidth="1"/>
    <col min="14030" max="14030" width="70.7265625" style="12" customWidth="1"/>
    <col min="14031" max="14033" width="14.1796875" style="12" customWidth="1"/>
    <col min="14034" max="14034" width="70.7265625" style="12" customWidth="1"/>
    <col min="14035" max="14037" width="14.1796875" style="12" customWidth="1"/>
    <col min="14038" max="14038" width="70.7265625" style="12" customWidth="1"/>
    <col min="14039" max="14041" width="14.1796875" style="12" customWidth="1"/>
    <col min="14042" max="14042" width="70.7265625" style="12" customWidth="1"/>
    <col min="14043" max="14045" width="14.1796875" style="12" customWidth="1"/>
    <col min="14046" max="14046" width="70.7265625" style="12" customWidth="1"/>
    <col min="14047" max="14049" width="14.1796875" style="12" customWidth="1"/>
    <col min="14050" max="14050" width="70.7265625" style="12" customWidth="1"/>
    <col min="14051" max="14053" width="14.1796875" style="12" customWidth="1"/>
    <col min="14054" max="14054" width="70.7265625" style="12" customWidth="1"/>
    <col min="14055" max="14057" width="14.1796875" style="12" customWidth="1"/>
    <col min="14058" max="14058" width="70.7265625" style="12" customWidth="1"/>
    <col min="14059" max="14061" width="14.1796875" style="12" customWidth="1"/>
    <col min="14062" max="14062" width="70.7265625" style="12" customWidth="1"/>
    <col min="14063" max="14065" width="14.1796875" style="12" customWidth="1"/>
    <col min="14066" max="14066" width="70.7265625" style="12" customWidth="1"/>
    <col min="14067" max="14069" width="14.1796875" style="12" customWidth="1"/>
    <col min="14070" max="14070" width="70.7265625" style="12" customWidth="1"/>
    <col min="14071" max="14073" width="14.1796875" style="12" customWidth="1"/>
    <col min="14074" max="14074" width="70.7265625" style="12" customWidth="1"/>
    <col min="14075" max="14077" width="14.1796875" style="12" customWidth="1"/>
    <col min="14078" max="14078" width="70.7265625" style="12" customWidth="1"/>
    <col min="14079" max="14081" width="14.1796875" style="12" customWidth="1"/>
    <col min="14082" max="14082" width="70.7265625" style="12" customWidth="1"/>
    <col min="14083" max="14085" width="14.1796875" style="12" customWidth="1"/>
    <col min="14086" max="14086" width="70.7265625" style="12" customWidth="1"/>
    <col min="14087" max="14089" width="14.1796875" style="12" customWidth="1"/>
    <col min="14090" max="14090" width="70.7265625" style="12" customWidth="1"/>
    <col min="14091" max="14093" width="14.1796875" style="12" customWidth="1"/>
    <col min="14094" max="14094" width="70.7265625" style="12" customWidth="1"/>
    <col min="14095" max="14097" width="14.1796875" style="12" customWidth="1"/>
    <col min="14098" max="14098" width="70.7265625" style="12" customWidth="1"/>
    <col min="14099" max="14101" width="14.1796875" style="12" customWidth="1"/>
    <col min="14102" max="14102" width="70.7265625" style="12" customWidth="1"/>
    <col min="14103" max="14105" width="14.1796875" style="12" customWidth="1"/>
    <col min="14106" max="14106" width="70.7265625" style="12" customWidth="1"/>
    <col min="14107" max="14109" width="14.1796875" style="12" customWidth="1"/>
    <col min="14110" max="14110" width="70.7265625" style="12" customWidth="1"/>
    <col min="14111" max="14113" width="14.1796875" style="12" customWidth="1"/>
    <col min="14114" max="14114" width="70.7265625" style="12" customWidth="1"/>
    <col min="14115" max="14117" width="14.1796875" style="12" customWidth="1"/>
    <col min="14118" max="14118" width="70.7265625" style="12" customWidth="1"/>
    <col min="14119" max="14121" width="14.1796875" style="12" customWidth="1"/>
    <col min="14122" max="14122" width="70.7265625" style="12" customWidth="1"/>
    <col min="14123" max="14125" width="14.1796875" style="12" customWidth="1"/>
    <col min="14126" max="14126" width="70.7265625" style="12" customWidth="1"/>
    <col min="14127" max="14129" width="14.1796875" style="12" customWidth="1"/>
    <col min="14130" max="14130" width="70.7265625" style="12" customWidth="1"/>
    <col min="14131" max="14133" width="14.1796875" style="12" customWidth="1"/>
    <col min="14134" max="14134" width="70.7265625" style="12" customWidth="1"/>
    <col min="14135" max="14137" width="14.1796875" style="12" customWidth="1"/>
    <col min="14138" max="14138" width="70.7265625" style="12" customWidth="1"/>
    <col min="14139" max="14141" width="14.1796875" style="12" customWidth="1"/>
    <col min="14142" max="14142" width="70.7265625" style="12" customWidth="1"/>
    <col min="14143" max="14145" width="14.1796875" style="12" customWidth="1"/>
    <col min="14146" max="14146" width="70.7265625" style="12" customWidth="1"/>
    <col min="14147" max="14149" width="14.1796875" style="12" customWidth="1"/>
    <col min="14150" max="14150" width="70.7265625" style="12" customWidth="1"/>
    <col min="14151" max="14153" width="14.1796875" style="12" customWidth="1"/>
    <col min="14154" max="14154" width="70.7265625" style="12" customWidth="1"/>
    <col min="14155" max="14157" width="14.1796875" style="12" customWidth="1"/>
    <col min="14158" max="14158" width="70.7265625" style="12" customWidth="1"/>
    <col min="14159" max="14161" width="14.1796875" style="12" customWidth="1"/>
    <col min="14162" max="14162" width="70.7265625" style="12" customWidth="1"/>
    <col min="14163" max="14165" width="14.1796875" style="12" customWidth="1"/>
    <col min="14166" max="14166" width="70.7265625" style="12" customWidth="1"/>
    <col min="14167" max="14169" width="14.1796875" style="12" customWidth="1"/>
    <col min="14170" max="14170" width="70.7265625" style="12" customWidth="1"/>
    <col min="14171" max="14173" width="14.1796875" style="12" customWidth="1"/>
    <col min="14174" max="14174" width="70.7265625" style="12" customWidth="1"/>
    <col min="14175" max="14177" width="14.1796875" style="12" customWidth="1"/>
    <col min="14178" max="14178" width="70.7265625" style="12" customWidth="1"/>
    <col min="14179" max="14181" width="14.1796875" style="12" customWidth="1"/>
    <col min="14182" max="14182" width="70.7265625" style="12" customWidth="1"/>
    <col min="14183" max="14185" width="14.1796875" style="12" customWidth="1"/>
    <col min="14186" max="14186" width="70.7265625" style="12" customWidth="1"/>
    <col min="14187" max="14189" width="14.1796875" style="12" customWidth="1"/>
    <col min="14190" max="14190" width="70.7265625" style="12" customWidth="1"/>
    <col min="14191" max="14193" width="14.1796875" style="12" customWidth="1"/>
    <col min="14194" max="14194" width="70.7265625" style="12" customWidth="1"/>
    <col min="14195" max="14197" width="14.1796875" style="12" customWidth="1"/>
    <col min="14198" max="14198" width="70.7265625" style="12" customWidth="1"/>
    <col min="14199" max="14201" width="14.1796875" style="12" customWidth="1"/>
    <col min="14202" max="14202" width="70.7265625" style="12" customWidth="1"/>
    <col min="14203" max="14205" width="14.1796875" style="12" customWidth="1"/>
    <col min="14206" max="14206" width="70.7265625" style="12" customWidth="1"/>
    <col min="14207" max="14209" width="14.1796875" style="12" customWidth="1"/>
    <col min="14210" max="14210" width="70.7265625" style="12" customWidth="1"/>
    <col min="14211" max="14213" width="14.1796875" style="12" customWidth="1"/>
    <col min="14214" max="14214" width="70.7265625" style="12" customWidth="1"/>
    <col min="14215" max="14217" width="14.1796875" style="12" customWidth="1"/>
    <col min="14218" max="14218" width="70.7265625" style="12" customWidth="1"/>
    <col min="14219" max="14221" width="14.1796875" style="12" customWidth="1"/>
    <col min="14222" max="14222" width="70.7265625" style="12" customWidth="1"/>
    <col min="14223" max="14225" width="14.1796875" style="12" customWidth="1"/>
    <col min="14226" max="14226" width="70.7265625" style="12" customWidth="1"/>
    <col min="14227" max="14229" width="14.1796875" style="12" customWidth="1"/>
    <col min="14230" max="14230" width="70.7265625" style="12" customWidth="1"/>
    <col min="14231" max="14233" width="14.1796875" style="12" customWidth="1"/>
    <col min="14234" max="14234" width="70.7265625" style="12" customWidth="1"/>
    <col min="14235" max="14237" width="14.1796875" style="12" customWidth="1"/>
    <col min="14238" max="14238" width="70.7265625" style="12" customWidth="1"/>
    <col min="14239" max="14241" width="14.1796875" style="12" customWidth="1"/>
    <col min="14242" max="14242" width="70.7265625" style="12" customWidth="1"/>
    <col min="14243" max="14245" width="14.1796875" style="12" customWidth="1"/>
    <col min="14246" max="14246" width="70.7265625" style="12" customWidth="1"/>
    <col min="14247" max="14249" width="14.1796875" style="12" customWidth="1"/>
    <col min="14250" max="14250" width="70.7265625" style="12" customWidth="1"/>
    <col min="14251" max="14253" width="14.1796875" style="12" customWidth="1"/>
    <col min="14254" max="14254" width="70.7265625" style="12" customWidth="1"/>
    <col min="14255" max="14257" width="14.1796875" style="12" customWidth="1"/>
    <col min="14258" max="14258" width="70.7265625" style="12" customWidth="1"/>
    <col min="14259" max="14261" width="14.1796875" style="12" customWidth="1"/>
    <col min="14262" max="14262" width="70.7265625" style="12" customWidth="1"/>
    <col min="14263" max="14265" width="14.1796875" style="12" customWidth="1"/>
    <col min="14266" max="14266" width="70.7265625" style="12" customWidth="1"/>
    <col min="14267" max="14269" width="14.1796875" style="12" customWidth="1"/>
    <col min="14270" max="14270" width="70.7265625" style="12" customWidth="1"/>
    <col min="14271" max="14273" width="14.1796875" style="12" customWidth="1"/>
    <col min="14274" max="14274" width="70.7265625" style="12" customWidth="1"/>
    <col min="14275" max="14277" width="14.1796875" style="12" customWidth="1"/>
    <col min="14278" max="14278" width="70.7265625" style="12" customWidth="1"/>
    <col min="14279" max="14281" width="14.1796875" style="12" customWidth="1"/>
    <col min="14282" max="14282" width="70.7265625" style="12" customWidth="1"/>
    <col min="14283" max="14285" width="14.1796875" style="12" customWidth="1"/>
    <col min="14286" max="14286" width="70.7265625" style="12" customWidth="1"/>
    <col min="14287" max="14289" width="14.1796875" style="12" customWidth="1"/>
    <col min="14290" max="14290" width="70.7265625" style="12" customWidth="1"/>
    <col min="14291" max="14293" width="14.1796875" style="12" customWidth="1"/>
    <col min="14294" max="14294" width="70.7265625" style="12" customWidth="1"/>
    <col min="14295" max="14297" width="14.1796875" style="12" customWidth="1"/>
    <col min="14298" max="14298" width="70.7265625" style="12" customWidth="1"/>
    <col min="14299" max="14301" width="14.1796875" style="12" customWidth="1"/>
    <col min="14302" max="14302" width="70.7265625" style="12" customWidth="1"/>
    <col min="14303" max="14305" width="14.1796875" style="12" customWidth="1"/>
    <col min="14306" max="14306" width="70.7265625" style="12" customWidth="1"/>
    <col min="14307" max="14309" width="14.1796875" style="12" customWidth="1"/>
    <col min="14310" max="14310" width="70.7265625" style="12" customWidth="1"/>
    <col min="14311" max="14313" width="14.1796875" style="12" customWidth="1"/>
    <col min="14314" max="14314" width="70.7265625" style="12" customWidth="1"/>
    <col min="14315" max="14317" width="14.1796875" style="12" customWidth="1"/>
    <col min="14318" max="14318" width="70.7265625" style="12" customWidth="1"/>
    <col min="14319" max="14321" width="14.1796875" style="12" customWidth="1"/>
    <col min="14322" max="14322" width="70.7265625" style="12" customWidth="1"/>
    <col min="14323" max="14325" width="14.1796875" style="12" customWidth="1"/>
    <col min="14326" max="14326" width="70.7265625" style="12" customWidth="1"/>
    <col min="14327" max="14329" width="14.1796875" style="12" customWidth="1"/>
    <col min="14330" max="14330" width="70.7265625" style="12" customWidth="1"/>
    <col min="14331" max="14333" width="14.1796875" style="12" customWidth="1"/>
    <col min="14334" max="14334" width="70.7265625" style="12" customWidth="1"/>
    <col min="14335" max="14337" width="14.1796875" style="12" customWidth="1"/>
    <col min="14338" max="14338" width="70.7265625" style="12" customWidth="1"/>
    <col min="14339" max="14341" width="14.1796875" style="12" customWidth="1"/>
    <col min="14342" max="14342" width="70.7265625" style="12" customWidth="1"/>
    <col min="14343" max="14345" width="14.1796875" style="12" customWidth="1"/>
    <col min="14346" max="14346" width="70.7265625" style="12" customWidth="1"/>
    <col min="14347" max="14349" width="14.1796875" style="12" customWidth="1"/>
    <col min="14350" max="14350" width="70.7265625" style="12" customWidth="1"/>
    <col min="14351" max="14353" width="14.1796875" style="12" customWidth="1"/>
    <col min="14354" max="14354" width="70.7265625" style="12" customWidth="1"/>
    <col min="14355" max="14357" width="14.1796875" style="12" customWidth="1"/>
    <col min="14358" max="14358" width="70.7265625" style="12" customWidth="1"/>
    <col min="14359" max="14361" width="14.1796875" style="12" customWidth="1"/>
    <col min="14362" max="14362" width="70.7265625" style="12" customWidth="1"/>
    <col min="14363" max="14365" width="14.1796875" style="12" customWidth="1"/>
    <col min="14366" max="14366" width="70.7265625" style="12" customWidth="1"/>
    <col min="14367" max="14369" width="14.1796875" style="12" customWidth="1"/>
    <col min="14370" max="14370" width="70.7265625" style="12" customWidth="1"/>
    <col min="14371" max="14373" width="14.1796875" style="12" customWidth="1"/>
    <col min="14374" max="14374" width="70.7265625" style="12" customWidth="1"/>
    <col min="14375" max="14377" width="14.1796875" style="12" customWidth="1"/>
    <col min="14378" max="14378" width="70.7265625" style="12" customWidth="1"/>
    <col min="14379" max="14381" width="14.1796875" style="12" customWidth="1"/>
    <col min="14382" max="14382" width="70.7265625" style="12" customWidth="1"/>
    <col min="14383" max="14385" width="14.1796875" style="12" customWidth="1"/>
    <col min="14386" max="14386" width="70.7265625" style="12" customWidth="1"/>
    <col min="14387" max="14389" width="14.1796875" style="12" customWidth="1"/>
    <col min="14390" max="14390" width="70.7265625" style="12" customWidth="1"/>
    <col min="14391" max="14393" width="14.1796875" style="12" customWidth="1"/>
    <col min="14394" max="14394" width="70.7265625" style="12" customWidth="1"/>
    <col min="14395" max="14397" width="14.1796875" style="12" customWidth="1"/>
    <col min="14398" max="14398" width="70.7265625" style="12" customWidth="1"/>
    <col min="14399" max="14401" width="14.1796875" style="12" customWidth="1"/>
    <col min="14402" max="14402" width="70.7265625" style="12" customWidth="1"/>
    <col min="14403" max="14405" width="14.1796875" style="12" customWidth="1"/>
    <col min="14406" max="14406" width="70.7265625" style="12" customWidth="1"/>
    <col min="14407" max="14409" width="14.1796875" style="12" customWidth="1"/>
    <col min="14410" max="14410" width="70.7265625" style="12" customWidth="1"/>
    <col min="14411" max="14413" width="14.1796875" style="12" customWidth="1"/>
    <col min="14414" max="14414" width="70.7265625" style="12" customWidth="1"/>
    <col min="14415" max="14417" width="14.1796875" style="12" customWidth="1"/>
    <col min="14418" max="14418" width="70.7265625" style="12" customWidth="1"/>
    <col min="14419" max="14421" width="14.1796875" style="12" customWidth="1"/>
    <col min="14422" max="14422" width="70.7265625" style="12" customWidth="1"/>
    <col min="14423" max="14425" width="14.1796875" style="12" customWidth="1"/>
    <col min="14426" max="14426" width="70.7265625" style="12" customWidth="1"/>
    <col min="14427" max="14429" width="14.1796875" style="12" customWidth="1"/>
    <col min="14430" max="14430" width="70.7265625" style="12" customWidth="1"/>
    <col min="14431" max="14433" width="14.1796875" style="12" customWidth="1"/>
    <col min="14434" max="14434" width="70.7265625" style="12" customWidth="1"/>
    <col min="14435" max="14437" width="14.1796875" style="12" customWidth="1"/>
    <col min="14438" max="14438" width="70.7265625" style="12" customWidth="1"/>
    <col min="14439" max="14441" width="14.1796875" style="12" customWidth="1"/>
    <col min="14442" max="14442" width="70.7265625" style="12" customWidth="1"/>
    <col min="14443" max="14445" width="14.1796875" style="12" customWidth="1"/>
    <col min="14446" max="14446" width="70.7265625" style="12" customWidth="1"/>
    <col min="14447" max="14449" width="14.1796875" style="12" customWidth="1"/>
    <col min="14450" max="14450" width="70.7265625" style="12" customWidth="1"/>
    <col min="14451" max="14453" width="14.1796875" style="12" customWidth="1"/>
    <col min="14454" max="14454" width="70.7265625" style="12" customWidth="1"/>
    <col min="14455" max="14457" width="14.1796875" style="12" customWidth="1"/>
    <col min="14458" max="14458" width="70.7265625" style="12" customWidth="1"/>
    <col min="14459" max="14461" width="14.1796875" style="12" customWidth="1"/>
    <col min="14462" max="14462" width="70.7265625" style="12" customWidth="1"/>
    <col min="14463" max="14465" width="14.1796875" style="12" customWidth="1"/>
    <col min="14466" max="14466" width="70.7265625" style="12" customWidth="1"/>
    <col min="14467" max="14469" width="14.1796875" style="12" customWidth="1"/>
    <col min="14470" max="14470" width="70.7265625" style="12" customWidth="1"/>
    <col min="14471" max="14473" width="14.1796875" style="12" customWidth="1"/>
    <col min="14474" max="14474" width="70.7265625" style="12" customWidth="1"/>
    <col min="14475" max="14477" width="14.1796875" style="12" customWidth="1"/>
    <col min="14478" max="14478" width="70.7265625" style="12" customWidth="1"/>
    <col min="14479" max="14481" width="14.1796875" style="12" customWidth="1"/>
    <col min="14482" max="14482" width="70.7265625" style="12" customWidth="1"/>
    <col min="14483" max="14485" width="14.1796875" style="12" customWidth="1"/>
    <col min="14486" max="14486" width="70.7265625" style="12" customWidth="1"/>
    <col min="14487" max="14489" width="14.1796875" style="12" customWidth="1"/>
    <col min="14490" max="14490" width="70.7265625" style="12" customWidth="1"/>
    <col min="14491" max="14493" width="14.1796875" style="12" customWidth="1"/>
    <col min="14494" max="14494" width="70.7265625" style="12" customWidth="1"/>
    <col min="14495" max="14497" width="14.1796875" style="12" customWidth="1"/>
    <col min="14498" max="14498" width="70.7265625" style="12" customWidth="1"/>
    <col min="14499" max="14501" width="14.1796875" style="12" customWidth="1"/>
    <col min="14502" max="14502" width="70.7265625" style="12" customWidth="1"/>
    <col min="14503" max="14505" width="14.1796875" style="12" customWidth="1"/>
    <col min="14506" max="14506" width="70.7265625" style="12" customWidth="1"/>
    <col min="14507" max="14509" width="14.1796875" style="12" customWidth="1"/>
    <col min="14510" max="14510" width="70.7265625" style="12" customWidth="1"/>
    <col min="14511" max="14513" width="14.1796875" style="12" customWidth="1"/>
    <col min="14514" max="14514" width="70.7265625" style="12" customWidth="1"/>
    <col min="14515" max="14517" width="14.1796875" style="12" customWidth="1"/>
    <col min="14518" max="14518" width="70.7265625" style="12" customWidth="1"/>
    <col min="14519" max="14521" width="14.1796875" style="12" customWidth="1"/>
    <col min="14522" max="14522" width="70.7265625" style="12" customWidth="1"/>
    <col min="14523" max="14525" width="14.1796875" style="12" customWidth="1"/>
    <col min="14526" max="14526" width="70.7265625" style="12" customWidth="1"/>
    <col min="14527" max="14529" width="14.1796875" style="12" customWidth="1"/>
    <col min="14530" max="14530" width="70.7265625" style="12" customWidth="1"/>
    <col min="14531" max="14533" width="14.1796875" style="12" customWidth="1"/>
    <col min="14534" max="14534" width="70.7265625" style="12" customWidth="1"/>
    <col min="14535" max="14537" width="14.1796875" style="12" customWidth="1"/>
    <col min="14538" max="14538" width="70.7265625" style="12" customWidth="1"/>
    <col min="14539" max="14541" width="14.1796875" style="12" customWidth="1"/>
    <col min="14542" max="14542" width="70.7265625" style="12" customWidth="1"/>
    <col min="14543" max="14545" width="14.1796875" style="12" customWidth="1"/>
    <col min="14546" max="14546" width="70.7265625" style="12" customWidth="1"/>
    <col min="14547" max="14549" width="14.1796875" style="12" customWidth="1"/>
    <col min="14550" max="14550" width="70.7265625" style="12" customWidth="1"/>
    <col min="14551" max="14553" width="14.1796875" style="12" customWidth="1"/>
    <col min="14554" max="14554" width="70.7265625" style="12" customWidth="1"/>
    <col min="14555" max="14557" width="14.1796875" style="12" customWidth="1"/>
    <col min="14558" max="14558" width="70.7265625" style="12" customWidth="1"/>
    <col min="14559" max="14561" width="14.1796875" style="12" customWidth="1"/>
    <col min="14562" max="14562" width="70.7265625" style="12" customWidth="1"/>
    <col min="14563" max="14565" width="14.1796875" style="12" customWidth="1"/>
    <col min="14566" max="14566" width="70.7265625" style="12" customWidth="1"/>
    <col min="14567" max="14569" width="14.1796875" style="12" customWidth="1"/>
    <col min="14570" max="14570" width="70.7265625" style="12" customWidth="1"/>
    <col min="14571" max="14573" width="14.1796875" style="12" customWidth="1"/>
    <col min="14574" max="14574" width="70.7265625" style="12" customWidth="1"/>
    <col min="14575" max="14577" width="14.1796875" style="12" customWidth="1"/>
    <col min="14578" max="14578" width="70.7265625" style="12" customWidth="1"/>
    <col min="14579" max="14581" width="14.1796875" style="12" customWidth="1"/>
    <col min="14582" max="14582" width="70.7265625" style="12" customWidth="1"/>
    <col min="14583" max="14585" width="14.1796875" style="12" customWidth="1"/>
    <col min="14586" max="14586" width="70.7265625" style="12" customWidth="1"/>
    <col min="14587" max="14589" width="14.1796875" style="12" customWidth="1"/>
    <col min="14590" max="14590" width="70.7265625" style="12" customWidth="1"/>
    <col min="14591" max="14593" width="14.1796875" style="12" customWidth="1"/>
    <col min="14594" max="14594" width="70.7265625" style="12" customWidth="1"/>
    <col min="14595" max="14597" width="14.1796875" style="12" customWidth="1"/>
    <col min="14598" max="14598" width="70.7265625" style="12" customWidth="1"/>
    <col min="14599" max="14601" width="14.1796875" style="12" customWidth="1"/>
    <col min="14602" max="14602" width="70.7265625" style="12" customWidth="1"/>
    <col min="14603" max="14605" width="14.1796875" style="12" customWidth="1"/>
    <col min="14606" max="14606" width="70.7265625" style="12" customWidth="1"/>
    <col min="14607" max="14609" width="14.1796875" style="12" customWidth="1"/>
    <col min="14610" max="14610" width="70.7265625" style="12" customWidth="1"/>
    <col min="14611" max="14613" width="14.1796875" style="12" customWidth="1"/>
    <col min="14614" max="14614" width="70.7265625" style="12" customWidth="1"/>
    <col min="14615" max="14617" width="14.1796875" style="12" customWidth="1"/>
    <col min="14618" max="14618" width="70.7265625" style="12" customWidth="1"/>
    <col min="14619" max="14621" width="14.1796875" style="12" customWidth="1"/>
    <col min="14622" max="14622" width="70.7265625" style="12" customWidth="1"/>
    <col min="14623" max="14625" width="14.1796875" style="12" customWidth="1"/>
    <col min="14626" max="14626" width="70.7265625" style="12" customWidth="1"/>
    <col min="14627" max="14629" width="14.1796875" style="12" customWidth="1"/>
    <col min="14630" max="14630" width="70.7265625" style="12" customWidth="1"/>
    <col min="14631" max="14633" width="14.1796875" style="12" customWidth="1"/>
    <col min="14634" max="14634" width="70.7265625" style="12" customWidth="1"/>
    <col min="14635" max="14637" width="14.1796875" style="12" customWidth="1"/>
    <col min="14638" max="14638" width="70.7265625" style="12" customWidth="1"/>
    <col min="14639" max="14641" width="14.1796875" style="12" customWidth="1"/>
    <col min="14642" max="14642" width="70.7265625" style="12" customWidth="1"/>
    <col min="14643" max="14645" width="14.1796875" style="12" customWidth="1"/>
    <col min="14646" max="14646" width="70.7265625" style="12" customWidth="1"/>
    <col min="14647" max="14649" width="14.1796875" style="12" customWidth="1"/>
    <col min="14650" max="14650" width="70.7265625" style="12" customWidth="1"/>
    <col min="14651" max="14653" width="14.1796875" style="12" customWidth="1"/>
    <col min="14654" max="14654" width="70.7265625" style="12" customWidth="1"/>
    <col min="14655" max="14657" width="14.1796875" style="12" customWidth="1"/>
    <col min="14658" max="14658" width="70.7265625" style="12" customWidth="1"/>
    <col min="14659" max="14661" width="14.1796875" style="12" customWidth="1"/>
    <col min="14662" max="14662" width="70.7265625" style="12" customWidth="1"/>
    <col min="14663" max="14665" width="14.1796875" style="12" customWidth="1"/>
    <col min="14666" max="14666" width="70.7265625" style="12" customWidth="1"/>
    <col min="14667" max="14669" width="14.1796875" style="12" customWidth="1"/>
    <col min="14670" max="14670" width="70.7265625" style="12" customWidth="1"/>
    <col min="14671" max="14673" width="14.1796875" style="12" customWidth="1"/>
    <col min="14674" max="14674" width="70.7265625" style="12" customWidth="1"/>
    <col min="14675" max="14677" width="14.1796875" style="12" customWidth="1"/>
    <col min="14678" max="14678" width="70.7265625" style="12" customWidth="1"/>
    <col min="14679" max="14681" width="14.1796875" style="12" customWidth="1"/>
    <col min="14682" max="14682" width="70.7265625" style="12" customWidth="1"/>
    <col min="14683" max="14685" width="14.1796875" style="12" customWidth="1"/>
    <col min="14686" max="14686" width="70.7265625" style="12" customWidth="1"/>
    <col min="14687" max="14689" width="14.1796875" style="12" customWidth="1"/>
    <col min="14690" max="14690" width="70.7265625" style="12" customWidth="1"/>
    <col min="14691" max="14693" width="14.1796875" style="12" customWidth="1"/>
    <col min="14694" max="14694" width="70.7265625" style="12" customWidth="1"/>
    <col min="14695" max="14697" width="14.1796875" style="12" customWidth="1"/>
    <col min="14698" max="14698" width="70.7265625" style="12" customWidth="1"/>
    <col min="14699" max="14701" width="14.1796875" style="12" customWidth="1"/>
    <col min="14702" max="14702" width="70.7265625" style="12" customWidth="1"/>
    <col min="14703" max="14705" width="14.1796875" style="12" customWidth="1"/>
    <col min="14706" max="14706" width="70.7265625" style="12" customWidth="1"/>
    <col min="14707" max="14709" width="14.1796875" style="12" customWidth="1"/>
    <col min="14710" max="14710" width="70.7265625" style="12" customWidth="1"/>
    <col min="14711" max="14713" width="14.1796875" style="12" customWidth="1"/>
    <col min="14714" max="14714" width="70.7265625" style="12" customWidth="1"/>
    <col min="14715" max="14717" width="14.1796875" style="12" customWidth="1"/>
    <col min="14718" max="14718" width="70.7265625" style="12" customWidth="1"/>
    <col min="14719" max="14721" width="14.1796875" style="12" customWidth="1"/>
    <col min="14722" max="14722" width="70.7265625" style="12" customWidth="1"/>
    <col min="14723" max="14725" width="14.1796875" style="12" customWidth="1"/>
    <col min="14726" max="14726" width="70.7265625" style="12" customWidth="1"/>
    <col min="14727" max="14729" width="14.1796875" style="12" customWidth="1"/>
    <col min="14730" max="14730" width="70.7265625" style="12" customWidth="1"/>
    <col min="14731" max="14733" width="14.1796875" style="12" customWidth="1"/>
    <col min="14734" max="14734" width="70.7265625" style="12" customWidth="1"/>
    <col min="14735" max="14737" width="14.1796875" style="12" customWidth="1"/>
    <col min="14738" max="14738" width="70.7265625" style="12" customWidth="1"/>
    <col min="14739" max="14741" width="14.1796875" style="12" customWidth="1"/>
    <col min="14742" max="14742" width="70.7265625" style="12" customWidth="1"/>
    <col min="14743" max="14745" width="14.1796875" style="12" customWidth="1"/>
    <col min="14746" max="14746" width="70.7265625" style="12" customWidth="1"/>
    <col min="14747" max="14749" width="14.1796875" style="12" customWidth="1"/>
    <col min="14750" max="14750" width="70.7265625" style="12" customWidth="1"/>
    <col min="14751" max="14753" width="14.1796875" style="12" customWidth="1"/>
    <col min="14754" max="14754" width="70.7265625" style="12" customWidth="1"/>
    <col min="14755" max="14757" width="14.1796875" style="12" customWidth="1"/>
    <col min="14758" max="14758" width="70.7265625" style="12" customWidth="1"/>
    <col min="14759" max="14761" width="14.1796875" style="12" customWidth="1"/>
    <col min="14762" max="14762" width="70.7265625" style="12" customWidth="1"/>
    <col min="14763" max="14765" width="14.1796875" style="12" customWidth="1"/>
    <col min="14766" max="14766" width="70.7265625" style="12" customWidth="1"/>
    <col min="14767" max="14769" width="14.1796875" style="12" customWidth="1"/>
    <col min="14770" max="14770" width="70.7265625" style="12" customWidth="1"/>
    <col min="14771" max="14773" width="14.1796875" style="12" customWidth="1"/>
    <col min="14774" max="14774" width="70.7265625" style="12" customWidth="1"/>
    <col min="14775" max="14777" width="14.1796875" style="12" customWidth="1"/>
    <col min="14778" max="14778" width="70.7265625" style="12" customWidth="1"/>
    <col min="14779" max="14781" width="14.1796875" style="12" customWidth="1"/>
    <col min="14782" max="14782" width="70.7265625" style="12" customWidth="1"/>
    <col min="14783" max="14785" width="14.1796875" style="12" customWidth="1"/>
    <col min="14786" max="14786" width="70.7265625" style="12" customWidth="1"/>
    <col min="14787" max="14789" width="14.1796875" style="12" customWidth="1"/>
    <col min="14790" max="14790" width="70.7265625" style="12" customWidth="1"/>
    <col min="14791" max="14793" width="14.1796875" style="12" customWidth="1"/>
    <col min="14794" max="14794" width="70.7265625" style="12" customWidth="1"/>
    <col min="14795" max="14797" width="14.1796875" style="12" customWidth="1"/>
    <col min="14798" max="14798" width="70.7265625" style="12" customWidth="1"/>
    <col min="14799" max="14801" width="14.1796875" style="12" customWidth="1"/>
    <col min="14802" max="14802" width="70.7265625" style="12" customWidth="1"/>
    <col min="14803" max="14805" width="14.1796875" style="12" customWidth="1"/>
    <col min="14806" max="14806" width="70.7265625" style="12" customWidth="1"/>
    <col min="14807" max="14809" width="14.1796875" style="12" customWidth="1"/>
    <col min="14810" max="14810" width="70.7265625" style="12" customWidth="1"/>
    <col min="14811" max="14813" width="14.1796875" style="12" customWidth="1"/>
    <col min="14814" max="14814" width="70.7265625" style="12" customWidth="1"/>
    <col min="14815" max="14817" width="14.1796875" style="12" customWidth="1"/>
    <col min="14818" max="14818" width="70.7265625" style="12" customWidth="1"/>
    <col min="14819" max="14821" width="14.1796875" style="12" customWidth="1"/>
    <col min="14822" max="14822" width="70.7265625" style="12" customWidth="1"/>
    <col min="14823" max="14825" width="14.1796875" style="12" customWidth="1"/>
    <col min="14826" max="14826" width="70.7265625" style="12" customWidth="1"/>
    <col min="14827" max="14829" width="14.1796875" style="12" customWidth="1"/>
    <col min="14830" max="14830" width="70.7265625" style="12" customWidth="1"/>
    <col min="14831" max="14833" width="14.1796875" style="12" customWidth="1"/>
    <col min="14834" max="14834" width="70.7265625" style="12" customWidth="1"/>
    <col min="14835" max="14837" width="14.1796875" style="12" customWidth="1"/>
    <col min="14838" max="14838" width="70.7265625" style="12" customWidth="1"/>
    <col min="14839" max="14841" width="14.1796875" style="12" customWidth="1"/>
    <col min="14842" max="14842" width="70.7265625" style="12" customWidth="1"/>
    <col min="14843" max="14845" width="14.1796875" style="12" customWidth="1"/>
    <col min="14846" max="14846" width="70.7265625" style="12" customWidth="1"/>
    <col min="14847" max="14849" width="14.1796875" style="12" customWidth="1"/>
    <col min="14850" max="14850" width="70.7265625" style="12" customWidth="1"/>
    <col min="14851" max="14853" width="14.1796875" style="12" customWidth="1"/>
    <col min="14854" max="14854" width="70.7265625" style="12" customWidth="1"/>
    <col min="14855" max="14857" width="14.1796875" style="12" customWidth="1"/>
    <col min="14858" max="14858" width="70.7265625" style="12" customWidth="1"/>
    <col min="14859" max="14861" width="14.1796875" style="12" customWidth="1"/>
    <col min="14862" max="14862" width="70.7265625" style="12" customWidth="1"/>
    <col min="14863" max="14865" width="14.1796875" style="12" customWidth="1"/>
    <col min="14866" max="14866" width="70.7265625" style="12" customWidth="1"/>
    <col min="14867" max="14869" width="14.1796875" style="12" customWidth="1"/>
    <col min="14870" max="14870" width="70.7265625" style="12" customWidth="1"/>
    <col min="14871" max="14873" width="14.1796875" style="12" customWidth="1"/>
    <col min="14874" max="14874" width="70.7265625" style="12" customWidth="1"/>
    <col min="14875" max="14877" width="14.1796875" style="12" customWidth="1"/>
    <col min="14878" max="14878" width="70.7265625" style="12" customWidth="1"/>
    <col min="14879" max="14881" width="14.1796875" style="12" customWidth="1"/>
    <col min="14882" max="14882" width="70.7265625" style="12" customWidth="1"/>
    <col min="14883" max="14885" width="14.1796875" style="12" customWidth="1"/>
    <col min="14886" max="14886" width="70.7265625" style="12" customWidth="1"/>
    <col min="14887" max="14889" width="14.1796875" style="12" customWidth="1"/>
    <col min="14890" max="14890" width="70.7265625" style="12" customWidth="1"/>
    <col min="14891" max="14893" width="14.1796875" style="12" customWidth="1"/>
    <col min="14894" max="14894" width="70.7265625" style="12" customWidth="1"/>
    <col min="14895" max="14897" width="14.1796875" style="12" customWidth="1"/>
    <col min="14898" max="14898" width="70.7265625" style="12" customWidth="1"/>
    <col min="14899" max="14901" width="14.1796875" style="12" customWidth="1"/>
    <col min="14902" max="14902" width="70.7265625" style="12" customWidth="1"/>
    <col min="14903" max="14905" width="14.1796875" style="12" customWidth="1"/>
    <col min="14906" max="14906" width="70.7265625" style="12" customWidth="1"/>
    <col min="14907" max="14909" width="14.1796875" style="12" customWidth="1"/>
    <col min="14910" max="14910" width="70.7265625" style="12" customWidth="1"/>
    <col min="14911" max="14913" width="14.1796875" style="12" customWidth="1"/>
    <col min="14914" max="14914" width="70.7265625" style="12" customWidth="1"/>
    <col min="14915" max="14917" width="14.1796875" style="12" customWidth="1"/>
    <col min="14918" max="14918" width="70.7265625" style="12" customWidth="1"/>
    <col min="14919" max="14921" width="14.1796875" style="12" customWidth="1"/>
    <col min="14922" max="14922" width="70.7265625" style="12" customWidth="1"/>
    <col min="14923" max="14925" width="14.1796875" style="12" customWidth="1"/>
    <col min="14926" max="14926" width="70.7265625" style="12" customWidth="1"/>
    <col min="14927" max="14929" width="14.1796875" style="12" customWidth="1"/>
    <col min="14930" max="14930" width="70.7265625" style="12" customWidth="1"/>
    <col min="14931" max="14933" width="14.1796875" style="12" customWidth="1"/>
    <col min="14934" max="14934" width="70.7265625" style="12" customWidth="1"/>
    <col min="14935" max="14937" width="14.1796875" style="12" customWidth="1"/>
    <col min="14938" max="14938" width="70.7265625" style="12" customWidth="1"/>
    <col min="14939" max="14941" width="14.1796875" style="12" customWidth="1"/>
    <col min="14942" max="14942" width="70.7265625" style="12" customWidth="1"/>
    <col min="14943" max="14945" width="14.1796875" style="12" customWidth="1"/>
    <col min="14946" max="14946" width="70.7265625" style="12" customWidth="1"/>
    <col min="14947" max="14949" width="14.1796875" style="12" customWidth="1"/>
    <col min="14950" max="14950" width="70.7265625" style="12" customWidth="1"/>
    <col min="14951" max="14953" width="14.1796875" style="12" customWidth="1"/>
    <col min="14954" max="14954" width="70.7265625" style="12" customWidth="1"/>
    <col min="14955" max="14957" width="14.1796875" style="12" customWidth="1"/>
    <col min="14958" max="14958" width="70.7265625" style="12" customWidth="1"/>
    <col min="14959" max="14961" width="14.1796875" style="12" customWidth="1"/>
    <col min="14962" max="14962" width="70.7265625" style="12" customWidth="1"/>
    <col min="14963" max="14965" width="14.1796875" style="12" customWidth="1"/>
    <col min="14966" max="14966" width="70.7265625" style="12" customWidth="1"/>
    <col min="14967" max="14969" width="14.1796875" style="12" customWidth="1"/>
    <col min="14970" max="14970" width="70.7265625" style="12" customWidth="1"/>
    <col min="14971" max="14973" width="14.1796875" style="12" customWidth="1"/>
    <col min="14974" max="14974" width="70.7265625" style="12" customWidth="1"/>
    <col min="14975" max="14977" width="14.1796875" style="12" customWidth="1"/>
    <col min="14978" max="14978" width="70.7265625" style="12" customWidth="1"/>
    <col min="14979" max="14981" width="14.1796875" style="12" customWidth="1"/>
    <col min="14982" max="14982" width="70.7265625" style="12" customWidth="1"/>
    <col min="14983" max="14985" width="14.1796875" style="12" customWidth="1"/>
    <col min="14986" max="14986" width="70.7265625" style="12" customWidth="1"/>
    <col min="14987" max="14989" width="14.1796875" style="12" customWidth="1"/>
    <col min="14990" max="14990" width="70.7265625" style="12" customWidth="1"/>
    <col min="14991" max="14993" width="14.1796875" style="12" customWidth="1"/>
    <col min="14994" max="14994" width="70.7265625" style="12" customWidth="1"/>
    <col min="14995" max="14997" width="14.1796875" style="12" customWidth="1"/>
    <col min="14998" max="14998" width="70.7265625" style="12" customWidth="1"/>
    <col min="14999" max="15001" width="14.1796875" style="12" customWidth="1"/>
    <col min="15002" max="15002" width="70.7265625" style="12" customWidth="1"/>
    <col min="15003" max="15005" width="14.1796875" style="12" customWidth="1"/>
    <col min="15006" max="15006" width="70.7265625" style="12" customWidth="1"/>
    <col min="15007" max="15009" width="14.1796875" style="12" customWidth="1"/>
    <col min="15010" max="15010" width="70.7265625" style="12" customWidth="1"/>
    <col min="15011" max="15013" width="14.1796875" style="12" customWidth="1"/>
    <col min="15014" max="15014" width="70.7265625" style="12" customWidth="1"/>
    <col min="15015" max="15017" width="14.1796875" style="12" customWidth="1"/>
    <col min="15018" max="15018" width="70.7265625" style="12" customWidth="1"/>
    <col min="15019" max="15021" width="14.1796875" style="12" customWidth="1"/>
    <col min="15022" max="15022" width="70.7265625" style="12" customWidth="1"/>
    <col min="15023" max="15025" width="14.1796875" style="12" customWidth="1"/>
    <col min="15026" max="15026" width="70.7265625" style="12" customWidth="1"/>
    <col min="15027" max="15029" width="14.1796875" style="12" customWidth="1"/>
    <col min="15030" max="15030" width="70.7265625" style="12" customWidth="1"/>
    <col min="15031" max="15033" width="14.1796875" style="12" customWidth="1"/>
    <col min="15034" max="15034" width="70.7265625" style="12" customWidth="1"/>
    <col min="15035" max="15037" width="14.1796875" style="12" customWidth="1"/>
    <col min="15038" max="15038" width="70.7265625" style="12" customWidth="1"/>
    <col min="15039" max="15041" width="14.1796875" style="12" customWidth="1"/>
    <col min="15042" max="15042" width="70.7265625" style="12" customWidth="1"/>
    <col min="15043" max="15045" width="14.1796875" style="12" customWidth="1"/>
    <col min="15046" max="15046" width="70.7265625" style="12" customWidth="1"/>
    <col min="15047" max="15049" width="14.1796875" style="12" customWidth="1"/>
    <col min="15050" max="15050" width="70.7265625" style="12" customWidth="1"/>
    <col min="15051" max="15053" width="14.1796875" style="12" customWidth="1"/>
    <col min="15054" max="15054" width="70.7265625" style="12" customWidth="1"/>
    <col min="15055" max="15057" width="14.1796875" style="12" customWidth="1"/>
    <col min="15058" max="15058" width="70.7265625" style="12" customWidth="1"/>
    <col min="15059" max="15061" width="14.1796875" style="12" customWidth="1"/>
    <col min="15062" max="15062" width="70.7265625" style="12" customWidth="1"/>
    <col min="15063" max="15065" width="14.1796875" style="12" customWidth="1"/>
    <col min="15066" max="15066" width="70.7265625" style="12" customWidth="1"/>
    <col min="15067" max="15069" width="14.1796875" style="12" customWidth="1"/>
    <col min="15070" max="15070" width="70.7265625" style="12" customWidth="1"/>
    <col min="15071" max="15073" width="14.1796875" style="12" customWidth="1"/>
    <col min="15074" max="15074" width="70.7265625" style="12" customWidth="1"/>
    <col min="15075" max="15077" width="14.1796875" style="12" customWidth="1"/>
    <col min="15078" max="15078" width="70.7265625" style="12" customWidth="1"/>
    <col min="15079" max="15081" width="14.1796875" style="12" customWidth="1"/>
    <col min="15082" max="15082" width="70.7265625" style="12" customWidth="1"/>
    <col min="15083" max="15085" width="14.1796875" style="12" customWidth="1"/>
    <col min="15086" max="15086" width="70.7265625" style="12" customWidth="1"/>
    <col min="15087" max="15089" width="14.1796875" style="12" customWidth="1"/>
    <col min="15090" max="15090" width="70.7265625" style="12" customWidth="1"/>
    <col min="15091" max="15093" width="14.1796875" style="12" customWidth="1"/>
    <col min="15094" max="15094" width="70.7265625" style="12" customWidth="1"/>
    <col min="15095" max="15097" width="14.1796875" style="12" customWidth="1"/>
    <col min="15098" max="15098" width="70.7265625" style="12" customWidth="1"/>
    <col min="15099" max="15101" width="14.1796875" style="12" customWidth="1"/>
    <col min="15102" max="15102" width="70.7265625" style="12" customWidth="1"/>
    <col min="15103" max="15105" width="14.1796875" style="12" customWidth="1"/>
    <col min="15106" max="15106" width="70.7265625" style="12" customWidth="1"/>
    <col min="15107" max="15109" width="14.1796875" style="12" customWidth="1"/>
    <col min="15110" max="15110" width="70.7265625" style="12" customWidth="1"/>
    <col min="15111" max="15113" width="14.1796875" style="12" customWidth="1"/>
    <col min="15114" max="15114" width="70.7265625" style="12" customWidth="1"/>
    <col min="15115" max="15117" width="14.1796875" style="12" customWidth="1"/>
    <col min="15118" max="15118" width="70.7265625" style="12" customWidth="1"/>
    <col min="15119" max="15121" width="14.1796875" style="12" customWidth="1"/>
    <col min="15122" max="15122" width="70.7265625" style="12" customWidth="1"/>
    <col min="15123" max="15125" width="14.1796875" style="12" customWidth="1"/>
    <col min="15126" max="15126" width="70.7265625" style="12" customWidth="1"/>
    <col min="15127" max="15129" width="14.1796875" style="12" customWidth="1"/>
    <col min="15130" max="15130" width="70.7265625" style="12" customWidth="1"/>
    <col min="15131" max="15133" width="14.1796875" style="12" customWidth="1"/>
    <col min="15134" max="15134" width="70.7265625" style="12" customWidth="1"/>
    <col min="15135" max="15137" width="14.1796875" style="12" customWidth="1"/>
    <col min="15138" max="15138" width="70.7265625" style="12" customWidth="1"/>
    <col min="15139" max="15141" width="14.1796875" style="12" customWidth="1"/>
    <col min="15142" max="15142" width="70.7265625" style="12" customWidth="1"/>
    <col min="15143" max="15145" width="14.1796875" style="12" customWidth="1"/>
    <col min="15146" max="15146" width="70.7265625" style="12" customWidth="1"/>
    <col min="15147" max="15149" width="14.1796875" style="12" customWidth="1"/>
    <col min="15150" max="15150" width="70.7265625" style="12" customWidth="1"/>
    <col min="15151" max="15153" width="14.1796875" style="12" customWidth="1"/>
    <col min="15154" max="15154" width="70.7265625" style="12" customWidth="1"/>
    <col min="15155" max="15157" width="14.1796875" style="12" customWidth="1"/>
    <col min="15158" max="15158" width="70.7265625" style="12" customWidth="1"/>
    <col min="15159" max="15161" width="14.1796875" style="12" customWidth="1"/>
    <col min="15162" max="15162" width="70.7265625" style="12" customWidth="1"/>
    <col min="15163" max="15165" width="14.1796875" style="12" customWidth="1"/>
    <col min="15166" max="15166" width="70.7265625" style="12" customWidth="1"/>
    <col min="15167" max="15169" width="14.1796875" style="12" customWidth="1"/>
    <col min="15170" max="15170" width="70.7265625" style="12" customWidth="1"/>
    <col min="15171" max="15173" width="14.1796875" style="12" customWidth="1"/>
    <col min="15174" max="15174" width="70.7265625" style="12" customWidth="1"/>
    <col min="15175" max="15177" width="14.1796875" style="12" customWidth="1"/>
    <col min="15178" max="15178" width="70.7265625" style="12" customWidth="1"/>
    <col min="15179" max="15181" width="14.1796875" style="12" customWidth="1"/>
    <col min="15182" max="15182" width="70.7265625" style="12" customWidth="1"/>
    <col min="15183" max="15185" width="14.1796875" style="12" customWidth="1"/>
    <col min="15186" max="15186" width="70.7265625" style="12" customWidth="1"/>
    <col min="15187" max="15189" width="14.1796875" style="12" customWidth="1"/>
    <col min="15190" max="15190" width="70.7265625" style="12" customWidth="1"/>
    <col min="15191" max="15193" width="14.1796875" style="12" customWidth="1"/>
    <col min="15194" max="15194" width="70.7265625" style="12" customWidth="1"/>
    <col min="15195" max="15197" width="14.1796875" style="12" customWidth="1"/>
    <col min="15198" max="15198" width="70.7265625" style="12" customWidth="1"/>
    <col min="15199" max="15201" width="14.1796875" style="12" customWidth="1"/>
    <col min="15202" max="15202" width="70.7265625" style="12" customWidth="1"/>
    <col min="15203" max="15205" width="14.1796875" style="12" customWidth="1"/>
    <col min="15206" max="15206" width="70.7265625" style="12" customWidth="1"/>
    <col min="15207" max="15209" width="14.1796875" style="12" customWidth="1"/>
    <col min="15210" max="15210" width="70.7265625" style="12" customWidth="1"/>
    <col min="15211" max="15213" width="14.1796875" style="12" customWidth="1"/>
    <col min="15214" max="15214" width="70.7265625" style="12" customWidth="1"/>
    <col min="15215" max="15217" width="14.1796875" style="12" customWidth="1"/>
    <col min="15218" max="15218" width="70.7265625" style="12" customWidth="1"/>
    <col min="15219" max="15221" width="14.1796875" style="12" customWidth="1"/>
    <col min="15222" max="15222" width="70.7265625" style="12" customWidth="1"/>
    <col min="15223" max="15225" width="14.1796875" style="12" customWidth="1"/>
    <col min="15226" max="15226" width="70.7265625" style="12" customWidth="1"/>
    <col min="15227" max="15229" width="14.1796875" style="12" customWidth="1"/>
    <col min="15230" max="15230" width="70.7265625" style="12" customWidth="1"/>
    <col min="15231" max="15233" width="14.1796875" style="12" customWidth="1"/>
    <col min="15234" max="15234" width="70.7265625" style="12" customWidth="1"/>
    <col min="15235" max="15237" width="14.1796875" style="12" customWidth="1"/>
    <col min="15238" max="15238" width="70.7265625" style="12" customWidth="1"/>
    <col min="15239" max="15241" width="14.1796875" style="12" customWidth="1"/>
    <col min="15242" max="15242" width="70.7265625" style="12" customWidth="1"/>
    <col min="15243" max="15245" width="14.1796875" style="12" customWidth="1"/>
    <col min="15246" max="15246" width="70.7265625" style="12" customWidth="1"/>
    <col min="15247" max="15249" width="14.1796875" style="12" customWidth="1"/>
    <col min="15250" max="15250" width="70.7265625" style="12" customWidth="1"/>
    <col min="15251" max="15253" width="14.1796875" style="12" customWidth="1"/>
    <col min="15254" max="15254" width="70.7265625" style="12" customWidth="1"/>
    <col min="15255" max="15257" width="14.1796875" style="12" customWidth="1"/>
    <col min="15258" max="15258" width="70.7265625" style="12" customWidth="1"/>
    <col min="15259" max="15261" width="14.1796875" style="12" customWidth="1"/>
    <col min="15262" max="15262" width="70.7265625" style="12" customWidth="1"/>
    <col min="15263" max="15265" width="14.1796875" style="12" customWidth="1"/>
    <col min="15266" max="15266" width="70.7265625" style="12" customWidth="1"/>
    <col min="15267" max="15269" width="14.1796875" style="12" customWidth="1"/>
    <col min="15270" max="15270" width="70.7265625" style="12" customWidth="1"/>
    <col min="15271" max="15273" width="14.1796875" style="12" customWidth="1"/>
    <col min="15274" max="15274" width="70.7265625" style="12" customWidth="1"/>
    <col min="15275" max="15277" width="14.1796875" style="12" customWidth="1"/>
    <col min="15278" max="15278" width="70.7265625" style="12" customWidth="1"/>
    <col min="15279" max="15281" width="14.1796875" style="12" customWidth="1"/>
    <col min="15282" max="15282" width="70.7265625" style="12" customWidth="1"/>
    <col min="15283" max="15285" width="14.1796875" style="12" customWidth="1"/>
    <col min="15286" max="15286" width="70.7265625" style="12" customWidth="1"/>
    <col min="15287" max="15289" width="14.1796875" style="12" customWidth="1"/>
    <col min="15290" max="15290" width="70.7265625" style="12" customWidth="1"/>
    <col min="15291" max="15293" width="14.1796875" style="12" customWidth="1"/>
    <col min="15294" max="15294" width="70.7265625" style="12" customWidth="1"/>
    <col min="15295" max="15297" width="14.1796875" style="12" customWidth="1"/>
    <col min="15298" max="15298" width="70.7265625" style="12" customWidth="1"/>
    <col min="15299" max="15301" width="14.1796875" style="12" customWidth="1"/>
    <col min="15302" max="15302" width="70.7265625" style="12" customWidth="1"/>
    <col min="15303" max="15305" width="14.1796875" style="12" customWidth="1"/>
    <col min="15306" max="15306" width="70.7265625" style="12" customWidth="1"/>
    <col min="15307" max="15309" width="14.1796875" style="12" customWidth="1"/>
    <col min="15310" max="15310" width="70.7265625" style="12" customWidth="1"/>
    <col min="15311" max="15313" width="14.1796875" style="12" customWidth="1"/>
    <col min="15314" max="15314" width="70.7265625" style="12" customWidth="1"/>
    <col min="15315" max="15317" width="14.1796875" style="12" customWidth="1"/>
    <col min="15318" max="15318" width="70.7265625" style="12" customWidth="1"/>
    <col min="15319" max="15321" width="14.1796875" style="12" customWidth="1"/>
    <col min="15322" max="15322" width="70.7265625" style="12" customWidth="1"/>
    <col min="15323" max="15325" width="14.1796875" style="12" customWidth="1"/>
    <col min="15326" max="15326" width="70.7265625" style="12" customWidth="1"/>
    <col min="15327" max="15329" width="14.1796875" style="12" customWidth="1"/>
    <col min="15330" max="15330" width="70.7265625" style="12" customWidth="1"/>
    <col min="15331" max="15333" width="14.1796875" style="12" customWidth="1"/>
    <col min="15334" max="15334" width="70.7265625" style="12" customWidth="1"/>
    <col min="15335" max="15337" width="14.1796875" style="12" customWidth="1"/>
    <col min="15338" max="15338" width="70.7265625" style="12" customWidth="1"/>
    <col min="15339" max="15341" width="14.1796875" style="12" customWidth="1"/>
    <col min="15342" max="15342" width="70.7265625" style="12" customWidth="1"/>
    <col min="15343" max="15345" width="14.1796875" style="12" customWidth="1"/>
    <col min="15346" max="15346" width="70.7265625" style="12" customWidth="1"/>
    <col min="15347" max="15349" width="14.1796875" style="12" customWidth="1"/>
    <col min="15350" max="15350" width="70.7265625" style="12" customWidth="1"/>
    <col min="15351" max="15353" width="14.1796875" style="12" customWidth="1"/>
    <col min="15354" max="15354" width="70.7265625" style="12" customWidth="1"/>
    <col min="15355" max="15357" width="14.1796875" style="12" customWidth="1"/>
    <col min="15358" max="15358" width="70.7265625" style="12" customWidth="1"/>
    <col min="15359" max="15361" width="14.1796875" style="12" customWidth="1"/>
    <col min="15362" max="15362" width="70.7265625" style="12" customWidth="1"/>
    <col min="15363" max="15365" width="14.1796875" style="12" customWidth="1"/>
    <col min="15366" max="15366" width="70.7265625" style="12" customWidth="1"/>
    <col min="15367" max="15369" width="14.1796875" style="12" customWidth="1"/>
    <col min="15370" max="15370" width="70.7265625" style="12" customWidth="1"/>
    <col min="15371" max="15373" width="14.1796875" style="12" customWidth="1"/>
    <col min="15374" max="15374" width="70.7265625" style="12" customWidth="1"/>
    <col min="15375" max="15377" width="14.1796875" style="12" customWidth="1"/>
    <col min="15378" max="15378" width="70.7265625" style="12" customWidth="1"/>
    <col min="15379" max="15381" width="14.1796875" style="12" customWidth="1"/>
    <col min="15382" max="15382" width="70.7265625" style="12" customWidth="1"/>
    <col min="15383" max="15385" width="14.1796875" style="12" customWidth="1"/>
    <col min="15386" max="15386" width="70.7265625" style="12" customWidth="1"/>
    <col min="15387" max="15389" width="14.1796875" style="12" customWidth="1"/>
    <col min="15390" max="15390" width="70.7265625" style="12" customWidth="1"/>
    <col min="15391" max="15393" width="14.1796875" style="12" customWidth="1"/>
    <col min="15394" max="15394" width="70.7265625" style="12" customWidth="1"/>
    <col min="15395" max="15397" width="14.1796875" style="12" customWidth="1"/>
    <col min="15398" max="15398" width="70.7265625" style="12" customWidth="1"/>
    <col min="15399" max="15401" width="14.1796875" style="12" customWidth="1"/>
    <col min="15402" max="15402" width="70.7265625" style="12" customWidth="1"/>
    <col min="15403" max="15405" width="14.1796875" style="12" customWidth="1"/>
    <col min="15406" max="15406" width="70.7265625" style="12" customWidth="1"/>
    <col min="15407" max="15409" width="14.1796875" style="12" customWidth="1"/>
    <col min="15410" max="15410" width="70.7265625" style="12" customWidth="1"/>
    <col min="15411" max="15413" width="14.1796875" style="12" customWidth="1"/>
    <col min="15414" max="15414" width="70.7265625" style="12" customWidth="1"/>
    <col min="15415" max="15417" width="14.1796875" style="12" customWidth="1"/>
    <col min="15418" max="15418" width="70.7265625" style="12" customWidth="1"/>
    <col min="15419" max="15421" width="14.1796875" style="12" customWidth="1"/>
    <col min="15422" max="15422" width="70.7265625" style="12" customWidth="1"/>
    <col min="15423" max="15425" width="14.1796875" style="12" customWidth="1"/>
    <col min="15426" max="15426" width="70.7265625" style="12" customWidth="1"/>
    <col min="15427" max="15429" width="14.1796875" style="12" customWidth="1"/>
    <col min="15430" max="15430" width="70.7265625" style="12" customWidth="1"/>
    <col min="15431" max="15433" width="14.1796875" style="12" customWidth="1"/>
    <col min="15434" max="15434" width="70.7265625" style="12" customWidth="1"/>
    <col min="15435" max="15437" width="14.1796875" style="12" customWidth="1"/>
    <col min="15438" max="15438" width="70.7265625" style="12" customWidth="1"/>
    <col min="15439" max="15441" width="14.1796875" style="12" customWidth="1"/>
    <col min="15442" max="15442" width="70.7265625" style="12" customWidth="1"/>
    <col min="15443" max="15445" width="14.1796875" style="12" customWidth="1"/>
    <col min="15446" max="15446" width="70.7265625" style="12" customWidth="1"/>
    <col min="15447" max="15449" width="14.1796875" style="12" customWidth="1"/>
    <col min="15450" max="15450" width="70.7265625" style="12" customWidth="1"/>
    <col min="15451" max="15453" width="14.1796875" style="12" customWidth="1"/>
    <col min="15454" max="15454" width="70.7265625" style="12" customWidth="1"/>
    <col min="15455" max="15457" width="14.1796875" style="12" customWidth="1"/>
    <col min="15458" max="15458" width="70.7265625" style="12" customWidth="1"/>
    <col min="15459" max="15461" width="14.1796875" style="12" customWidth="1"/>
    <col min="15462" max="15462" width="70.7265625" style="12" customWidth="1"/>
    <col min="15463" max="15465" width="14.1796875" style="12" customWidth="1"/>
    <col min="15466" max="15466" width="70.7265625" style="12" customWidth="1"/>
    <col min="15467" max="15469" width="14.1796875" style="12" customWidth="1"/>
    <col min="15470" max="15470" width="70.7265625" style="12" customWidth="1"/>
    <col min="15471" max="15473" width="14.1796875" style="12" customWidth="1"/>
    <col min="15474" max="15474" width="70.7265625" style="12" customWidth="1"/>
    <col min="15475" max="15477" width="14.1796875" style="12" customWidth="1"/>
    <col min="15478" max="15478" width="70.7265625" style="12" customWidth="1"/>
    <col min="15479" max="15481" width="14.1796875" style="12" customWidth="1"/>
    <col min="15482" max="15482" width="70.7265625" style="12" customWidth="1"/>
    <col min="15483" max="15485" width="14.1796875" style="12" customWidth="1"/>
    <col min="15486" max="15486" width="70.7265625" style="12" customWidth="1"/>
    <col min="15487" max="15489" width="14.1796875" style="12" customWidth="1"/>
    <col min="15490" max="15490" width="70.7265625" style="12" customWidth="1"/>
    <col min="15491" max="15493" width="14.1796875" style="12" customWidth="1"/>
    <col min="15494" max="15494" width="70.7265625" style="12" customWidth="1"/>
    <col min="15495" max="15497" width="14.1796875" style="12" customWidth="1"/>
    <col min="15498" max="15498" width="70.7265625" style="12" customWidth="1"/>
    <col min="15499" max="15501" width="14.1796875" style="12" customWidth="1"/>
    <col min="15502" max="15502" width="70.7265625" style="12" customWidth="1"/>
    <col min="15503" max="15505" width="14.1796875" style="12" customWidth="1"/>
    <col min="15506" max="15506" width="70.7265625" style="12" customWidth="1"/>
    <col min="15507" max="15509" width="14.1796875" style="12" customWidth="1"/>
    <col min="15510" max="15510" width="70.7265625" style="12" customWidth="1"/>
    <col min="15511" max="15513" width="14.1796875" style="12" customWidth="1"/>
    <col min="15514" max="15514" width="70.7265625" style="12" customWidth="1"/>
    <col min="15515" max="15517" width="14.1796875" style="12" customWidth="1"/>
    <col min="15518" max="15518" width="70.7265625" style="12" customWidth="1"/>
    <col min="15519" max="15521" width="14.1796875" style="12" customWidth="1"/>
    <col min="15522" max="15522" width="70.7265625" style="12" customWidth="1"/>
    <col min="15523" max="15525" width="14.1796875" style="12" customWidth="1"/>
    <col min="15526" max="15526" width="70.7265625" style="12" customWidth="1"/>
    <col min="15527" max="15529" width="14.1796875" style="12" customWidth="1"/>
    <col min="15530" max="15530" width="70.7265625" style="12" customWidth="1"/>
    <col min="15531" max="15533" width="14.1796875" style="12" customWidth="1"/>
    <col min="15534" max="15534" width="70.7265625" style="12" customWidth="1"/>
    <col min="15535" max="15537" width="14.1796875" style="12" customWidth="1"/>
    <col min="15538" max="15538" width="70.7265625" style="12" customWidth="1"/>
    <col min="15539" max="15541" width="14.1796875" style="12" customWidth="1"/>
    <col min="15542" max="15542" width="70.7265625" style="12" customWidth="1"/>
    <col min="15543" max="15545" width="14.1796875" style="12" customWidth="1"/>
    <col min="15546" max="15546" width="70.7265625" style="12" customWidth="1"/>
    <col min="15547" max="15549" width="14.1796875" style="12" customWidth="1"/>
    <col min="15550" max="15550" width="70.7265625" style="12" customWidth="1"/>
    <col min="15551" max="15553" width="14.1796875" style="12" customWidth="1"/>
    <col min="15554" max="15554" width="70.7265625" style="12" customWidth="1"/>
    <col min="15555" max="15557" width="14.1796875" style="12" customWidth="1"/>
    <col min="15558" max="15558" width="70.7265625" style="12" customWidth="1"/>
    <col min="15559" max="15561" width="14.1796875" style="12" customWidth="1"/>
    <col min="15562" max="15562" width="70.7265625" style="12" customWidth="1"/>
    <col min="15563" max="15565" width="14.1796875" style="12" customWidth="1"/>
    <col min="15566" max="15566" width="70.7265625" style="12" customWidth="1"/>
    <col min="15567" max="15569" width="14.1796875" style="12" customWidth="1"/>
    <col min="15570" max="15570" width="70.7265625" style="12" customWidth="1"/>
    <col min="15571" max="15573" width="14.1796875" style="12" customWidth="1"/>
    <col min="15574" max="15574" width="70.7265625" style="12" customWidth="1"/>
    <col min="15575" max="15577" width="14.1796875" style="12" customWidth="1"/>
    <col min="15578" max="15578" width="70.7265625" style="12" customWidth="1"/>
    <col min="15579" max="15581" width="14.1796875" style="12" customWidth="1"/>
    <col min="15582" max="15582" width="70.7265625" style="12" customWidth="1"/>
    <col min="15583" max="15585" width="14.1796875" style="12" customWidth="1"/>
    <col min="15586" max="15586" width="70.7265625" style="12" customWidth="1"/>
    <col min="15587" max="15589" width="14.1796875" style="12" customWidth="1"/>
    <col min="15590" max="15590" width="70.7265625" style="12" customWidth="1"/>
    <col min="15591" max="15593" width="14.1796875" style="12" customWidth="1"/>
    <col min="15594" max="15594" width="70.7265625" style="12" customWidth="1"/>
    <col min="15595" max="15597" width="14.1796875" style="12" customWidth="1"/>
    <col min="15598" max="15598" width="70.7265625" style="12" customWidth="1"/>
    <col min="15599" max="15601" width="14.1796875" style="12" customWidth="1"/>
    <col min="15602" max="15602" width="70.7265625" style="12" customWidth="1"/>
    <col min="15603" max="15605" width="14.1796875" style="12" customWidth="1"/>
    <col min="15606" max="15606" width="70.7265625" style="12" customWidth="1"/>
    <col min="15607" max="15609" width="14.1796875" style="12" customWidth="1"/>
    <col min="15610" max="15610" width="70.7265625" style="12" customWidth="1"/>
    <col min="15611" max="15613" width="14.1796875" style="12" customWidth="1"/>
    <col min="15614" max="15614" width="70.7265625" style="12" customWidth="1"/>
    <col min="15615" max="15617" width="14.1796875" style="12" customWidth="1"/>
    <col min="15618" max="15618" width="70.7265625" style="12" customWidth="1"/>
    <col min="15619" max="15621" width="14.1796875" style="12" customWidth="1"/>
    <col min="15622" max="15622" width="70.7265625" style="12" customWidth="1"/>
    <col min="15623" max="15625" width="14.1796875" style="12" customWidth="1"/>
    <col min="15626" max="15626" width="70.7265625" style="12" customWidth="1"/>
    <col min="15627" max="15629" width="14.1796875" style="12" customWidth="1"/>
    <col min="15630" max="15630" width="70.7265625" style="12" customWidth="1"/>
    <col min="15631" max="15633" width="14.1796875" style="12" customWidth="1"/>
    <col min="15634" max="15634" width="70.7265625" style="12" customWidth="1"/>
    <col min="15635" max="15637" width="14.1796875" style="12" customWidth="1"/>
    <col min="15638" max="15638" width="70.7265625" style="12" customWidth="1"/>
    <col min="15639" max="15641" width="14.1796875" style="12" customWidth="1"/>
    <col min="15642" max="15642" width="70.7265625" style="12" customWidth="1"/>
    <col min="15643" max="15645" width="14.1796875" style="12" customWidth="1"/>
    <col min="15646" max="15646" width="70.7265625" style="12" customWidth="1"/>
    <col min="15647" max="15649" width="14.1796875" style="12" customWidth="1"/>
    <col min="15650" max="15650" width="70.7265625" style="12" customWidth="1"/>
    <col min="15651" max="15653" width="14.1796875" style="12" customWidth="1"/>
    <col min="15654" max="15654" width="70.7265625" style="12" customWidth="1"/>
    <col min="15655" max="15657" width="14.1796875" style="12" customWidth="1"/>
    <col min="15658" max="15658" width="70.7265625" style="12" customWidth="1"/>
    <col min="15659" max="15661" width="14.1796875" style="12" customWidth="1"/>
    <col min="15662" max="15662" width="70.7265625" style="12" customWidth="1"/>
    <col min="15663" max="15665" width="14.1796875" style="12" customWidth="1"/>
    <col min="15666" max="15666" width="70.7265625" style="12" customWidth="1"/>
    <col min="15667" max="15669" width="14.1796875" style="12" customWidth="1"/>
    <col min="15670" max="15670" width="70.7265625" style="12" customWidth="1"/>
    <col min="15671" max="15673" width="14.1796875" style="12" customWidth="1"/>
    <col min="15674" max="15674" width="70.7265625" style="12" customWidth="1"/>
    <col min="15675" max="15677" width="14.1796875" style="12" customWidth="1"/>
    <col min="15678" max="15678" width="70.7265625" style="12" customWidth="1"/>
    <col min="15679" max="15681" width="14.1796875" style="12" customWidth="1"/>
    <col min="15682" max="15682" width="70.7265625" style="12" customWidth="1"/>
    <col min="15683" max="15685" width="14.1796875" style="12" customWidth="1"/>
    <col min="15686" max="15686" width="70.7265625" style="12" customWidth="1"/>
    <col min="15687" max="15689" width="14.1796875" style="12" customWidth="1"/>
    <col min="15690" max="15690" width="70.7265625" style="12" customWidth="1"/>
    <col min="15691" max="15693" width="14.1796875" style="12" customWidth="1"/>
    <col min="15694" max="15694" width="70.7265625" style="12" customWidth="1"/>
    <col min="15695" max="15697" width="14.1796875" style="12" customWidth="1"/>
    <col min="15698" max="15698" width="70.7265625" style="12" customWidth="1"/>
    <col min="15699" max="15701" width="14.1796875" style="12" customWidth="1"/>
    <col min="15702" max="15702" width="70.7265625" style="12" customWidth="1"/>
    <col min="15703" max="15705" width="14.1796875" style="12" customWidth="1"/>
    <col min="15706" max="15706" width="70.7265625" style="12" customWidth="1"/>
    <col min="15707" max="15709" width="14.1796875" style="12" customWidth="1"/>
    <col min="15710" max="15710" width="70.7265625" style="12" customWidth="1"/>
    <col min="15711" max="15713" width="14.1796875" style="12" customWidth="1"/>
    <col min="15714" max="15714" width="70.7265625" style="12" customWidth="1"/>
    <col min="15715" max="15717" width="14.1796875" style="12" customWidth="1"/>
    <col min="15718" max="15718" width="70.7265625" style="12" customWidth="1"/>
    <col min="15719" max="15721" width="14.1796875" style="12" customWidth="1"/>
    <col min="15722" max="15722" width="70.7265625" style="12" customWidth="1"/>
    <col min="15723" max="15725" width="14.1796875" style="12" customWidth="1"/>
    <col min="15726" max="15726" width="70.7265625" style="12" customWidth="1"/>
    <col min="15727" max="15729" width="14.1796875" style="12" customWidth="1"/>
    <col min="15730" max="15730" width="70.7265625" style="12" customWidth="1"/>
    <col min="15731" max="15733" width="14.1796875" style="12" customWidth="1"/>
    <col min="15734" max="15734" width="70.7265625" style="12" customWidth="1"/>
    <col min="15735" max="15737" width="14.1796875" style="12" customWidth="1"/>
    <col min="15738" max="15738" width="70.7265625" style="12" customWidth="1"/>
    <col min="15739" max="15741" width="14.1796875" style="12" customWidth="1"/>
    <col min="15742" max="15742" width="70.7265625" style="12" customWidth="1"/>
    <col min="15743" max="15745" width="14.1796875" style="12" customWidth="1"/>
    <col min="15746" max="15746" width="70.7265625" style="12" customWidth="1"/>
    <col min="15747" max="15749" width="14.1796875" style="12" customWidth="1"/>
    <col min="15750" max="15750" width="70.7265625" style="12" customWidth="1"/>
    <col min="15751" max="15753" width="14.1796875" style="12" customWidth="1"/>
    <col min="15754" max="15754" width="70.7265625" style="12" customWidth="1"/>
    <col min="15755" max="15757" width="14.1796875" style="12" customWidth="1"/>
    <col min="15758" max="15758" width="70.7265625" style="12" customWidth="1"/>
    <col min="15759" max="15761" width="14.1796875" style="12" customWidth="1"/>
    <col min="15762" max="15762" width="70.7265625" style="12" customWidth="1"/>
    <col min="15763" max="15765" width="14.1796875" style="12" customWidth="1"/>
    <col min="15766" max="15766" width="70.7265625" style="12" customWidth="1"/>
    <col min="15767" max="15769" width="14.1796875" style="12" customWidth="1"/>
    <col min="15770" max="15770" width="70.7265625" style="12" customWidth="1"/>
    <col min="15771" max="15773" width="14.1796875" style="12" customWidth="1"/>
    <col min="15774" max="15774" width="70.7265625" style="12" customWidth="1"/>
    <col min="15775" max="15777" width="14.1796875" style="12" customWidth="1"/>
    <col min="15778" max="15778" width="70.7265625" style="12" customWidth="1"/>
    <col min="15779" max="15781" width="14.1796875" style="12" customWidth="1"/>
    <col min="15782" max="15782" width="70.7265625" style="12" customWidth="1"/>
    <col min="15783" max="15785" width="14.1796875" style="12" customWidth="1"/>
    <col min="15786" max="15786" width="70.7265625" style="12" customWidth="1"/>
    <col min="15787" max="15789" width="14.1796875" style="12" customWidth="1"/>
    <col min="15790" max="15790" width="70.7265625" style="12" customWidth="1"/>
    <col min="15791" max="15793" width="14.1796875" style="12" customWidth="1"/>
    <col min="15794" max="15794" width="70.7265625" style="12" customWidth="1"/>
    <col min="15795" max="15797" width="14.1796875" style="12" customWidth="1"/>
    <col min="15798" max="15798" width="70.7265625" style="12" customWidth="1"/>
    <col min="15799" max="15801" width="14.1796875" style="12" customWidth="1"/>
    <col min="15802" max="15802" width="70.7265625" style="12" customWidth="1"/>
    <col min="15803" max="15805" width="14.1796875" style="12" customWidth="1"/>
    <col min="15806" max="15806" width="70.7265625" style="12" customWidth="1"/>
    <col min="15807" max="15809" width="14.1796875" style="12" customWidth="1"/>
    <col min="15810" max="15810" width="70.7265625" style="12" customWidth="1"/>
    <col min="15811" max="15813" width="14.1796875" style="12" customWidth="1"/>
    <col min="15814" max="15814" width="70.7265625" style="12" customWidth="1"/>
    <col min="15815" max="15817" width="14.1796875" style="12" customWidth="1"/>
    <col min="15818" max="15818" width="70.7265625" style="12" customWidth="1"/>
    <col min="15819" max="15821" width="14.1796875" style="12" customWidth="1"/>
    <col min="15822" max="15822" width="70.7265625" style="12" customWidth="1"/>
    <col min="15823" max="15825" width="14.1796875" style="12" customWidth="1"/>
    <col min="15826" max="15826" width="70.7265625" style="12" customWidth="1"/>
    <col min="15827" max="15829" width="14.1796875" style="12" customWidth="1"/>
    <col min="15830" max="15830" width="70.7265625" style="12" customWidth="1"/>
    <col min="15831" max="15833" width="14.1796875" style="12" customWidth="1"/>
    <col min="15834" max="15834" width="70.7265625" style="12" customWidth="1"/>
    <col min="15835" max="15837" width="14.1796875" style="12" customWidth="1"/>
    <col min="15838" max="15838" width="70.7265625" style="12" customWidth="1"/>
    <col min="15839" max="15841" width="14.1796875" style="12" customWidth="1"/>
    <col min="15842" max="15842" width="70.7265625" style="12" customWidth="1"/>
    <col min="15843" max="15845" width="14.1796875" style="12" customWidth="1"/>
    <col min="15846" max="15846" width="70.7265625" style="12" customWidth="1"/>
    <col min="15847" max="15849" width="14.1796875" style="12" customWidth="1"/>
    <col min="15850" max="15850" width="70.7265625" style="12" customWidth="1"/>
    <col min="15851" max="15853" width="14.1796875" style="12" customWidth="1"/>
    <col min="15854" max="15854" width="70.7265625" style="12" customWidth="1"/>
    <col min="15855" max="15857" width="14.1796875" style="12" customWidth="1"/>
    <col min="15858" max="15858" width="70.7265625" style="12" customWidth="1"/>
    <col min="15859" max="15861" width="14.1796875" style="12" customWidth="1"/>
    <col min="15862" max="15862" width="70.7265625" style="12" customWidth="1"/>
    <col min="15863" max="15865" width="14.1796875" style="12" customWidth="1"/>
    <col min="15866" max="15866" width="70.7265625" style="12" customWidth="1"/>
    <col min="15867" max="15869" width="14.1796875" style="12" customWidth="1"/>
    <col min="15870" max="15870" width="70.7265625" style="12" customWidth="1"/>
    <col min="15871" max="15873" width="14.1796875" style="12" customWidth="1"/>
    <col min="15874" max="15874" width="70.7265625" style="12" customWidth="1"/>
    <col min="15875" max="15877" width="14.1796875" style="12" customWidth="1"/>
    <col min="15878" max="15878" width="70.7265625" style="12" customWidth="1"/>
    <col min="15879" max="15881" width="14.1796875" style="12" customWidth="1"/>
    <col min="15882" max="15882" width="70.7265625" style="12" customWidth="1"/>
    <col min="15883" max="15885" width="14.1796875" style="12" customWidth="1"/>
    <col min="15886" max="15886" width="70.7265625" style="12" customWidth="1"/>
    <col min="15887" max="15889" width="14.1796875" style="12" customWidth="1"/>
    <col min="15890" max="15890" width="70.7265625" style="12" customWidth="1"/>
    <col min="15891" max="15893" width="14.1796875" style="12" customWidth="1"/>
    <col min="15894" max="15894" width="70.7265625" style="12" customWidth="1"/>
    <col min="15895" max="15897" width="14.1796875" style="12" customWidth="1"/>
    <col min="15898" max="15898" width="70.7265625" style="12" customWidth="1"/>
    <col min="15899" max="15901" width="14.1796875" style="12" customWidth="1"/>
    <col min="15902" max="15902" width="70.7265625" style="12" customWidth="1"/>
    <col min="15903" max="15905" width="14.1796875" style="12" customWidth="1"/>
    <col min="15906" max="15906" width="70.7265625" style="12" customWidth="1"/>
    <col min="15907" max="15909" width="14.1796875" style="12" customWidth="1"/>
    <col min="15910" max="15910" width="70.7265625" style="12" customWidth="1"/>
    <col min="15911" max="15913" width="14.1796875" style="12" customWidth="1"/>
    <col min="15914" max="15914" width="70.7265625" style="12" customWidth="1"/>
    <col min="15915" max="15917" width="14.1796875" style="12" customWidth="1"/>
    <col min="15918" max="15918" width="70.7265625" style="12" customWidth="1"/>
    <col min="15919" max="15921" width="14.1796875" style="12" customWidth="1"/>
    <col min="15922" max="15922" width="70.7265625" style="12" customWidth="1"/>
    <col min="15923" max="15925" width="14.1796875" style="12" customWidth="1"/>
    <col min="15926" max="15926" width="70.7265625" style="12" customWidth="1"/>
    <col min="15927" max="15929" width="14.1796875" style="12" customWidth="1"/>
    <col min="15930" max="15930" width="70.7265625" style="12" customWidth="1"/>
    <col min="15931" max="15933" width="14.1796875" style="12" customWidth="1"/>
    <col min="15934" max="15934" width="70.7265625" style="12" customWidth="1"/>
    <col min="15935" max="15937" width="14.1796875" style="12" customWidth="1"/>
    <col min="15938" max="15938" width="70.7265625" style="12" customWidth="1"/>
    <col min="15939" max="15941" width="14.1796875" style="12" customWidth="1"/>
    <col min="15942" max="15942" width="70.7265625" style="12" customWidth="1"/>
    <col min="15943" max="15945" width="14.1796875" style="12" customWidth="1"/>
    <col min="15946" max="15946" width="70.7265625" style="12" customWidth="1"/>
    <col min="15947" max="15949" width="14.1796875" style="12" customWidth="1"/>
    <col min="15950" max="15950" width="70.7265625" style="12" customWidth="1"/>
    <col min="15951" max="15953" width="14.1796875" style="12" customWidth="1"/>
    <col min="15954" max="15954" width="70.7265625" style="12" customWidth="1"/>
    <col min="15955" max="15957" width="14.1796875" style="12" customWidth="1"/>
    <col min="15958" max="15958" width="70.7265625" style="12" customWidth="1"/>
    <col min="15959" max="15961" width="14.1796875" style="12" customWidth="1"/>
    <col min="15962" max="15962" width="70.7265625" style="12" customWidth="1"/>
    <col min="15963" max="15965" width="14.1796875" style="12" customWidth="1"/>
    <col min="15966" max="15966" width="70.7265625" style="12" customWidth="1"/>
    <col min="15967" max="15969" width="14.1796875" style="12" customWidth="1"/>
    <col min="15970" max="15970" width="70.7265625" style="12" customWidth="1"/>
    <col min="15971" max="15973" width="14.1796875" style="12" customWidth="1"/>
    <col min="15974" max="15974" width="70.7265625" style="12" customWidth="1"/>
    <col min="15975" max="15977" width="14.1796875" style="12" customWidth="1"/>
    <col min="15978" max="15978" width="70.7265625" style="12" customWidth="1"/>
    <col min="15979" max="15981" width="14.1796875" style="12" customWidth="1"/>
    <col min="15982" max="15982" width="70.7265625" style="12" customWidth="1"/>
    <col min="15983" max="15985" width="14.1796875" style="12" customWidth="1"/>
    <col min="15986" max="15986" width="70.7265625" style="12" customWidth="1"/>
    <col min="15987" max="15989" width="14.1796875" style="12" customWidth="1"/>
    <col min="15990" max="15990" width="70.7265625" style="12" customWidth="1"/>
    <col min="15991" max="15993" width="14.1796875" style="12" customWidth="1"/>
    <col min="15994" max="15994" width="70.7265625" style="12" customWidth="1"/>
    <col min="15995" max="15997" width="14.1796875" style="12" customWidth="1"/>
    <col min="15998" max="15998" width="70.7265625" style="12" customWidth="1"/>
    <col min="15999" max="16001" width="14.1796875" style="12" customWidth="1"/>
    <col min="16002" max="16002" width="70.7265625" style="12" customWidth="1"/>
    <col min="16003" max="16005" width="14.1796875" style="12" customWidth="1"/>
    <col min="16006" max="16006" width="70.7265625" style="12" customWidth="1"/>
    <col min="16007" max="16009" width="14.1796875" style="12" customWidth="1"/>
    <col min="16010" max="16010" width="70.7265625" style="12" customWidth="1"/>
    <col min="16011" max="16013" width="14.1796875" style="12" customWidth="1"/>
    <col min="16014" max="16014" width="70.7265625" style="12" customWidth="1"/>
    <col min="16015" max="16017" width="14.1796875" style="12" customWidth="1"/>
    <col min="16018" max="16018" width="70.7265625" style="12" customWidth="1"/>
    <col min="16019" max="16021" width="14.1796875" style="12" customWidth="1"/>
    <col min="16022" max="16022" width="70.7265625" style="12" customWidth="1"/>
    <col min="16023" max="16025" width="14.1796875" style="12" customWidth="1"/>
    <col min="16026" max="16026" width="70.7265625" style="12" customWidth="1"/>
    <col min="16027" max="16029" width="14.1796875" style="12" customWidth="1"/>
    <col min="16030" max="16030" width="70.7265625" style="12" customWidth="1"/>
    <col min="16031" max="16033" width="14.1796875" style="12" customWidth="1"/>
    <col min="16034" max="16034" width="70.7265625" style="12" customWidth="1"/>
    <col min="16035" max="16037" width="14.1796875" style="12" customWidth="1"/>
    <col min="16038" max="16038" width="70.7265625" style="12" customWidth="1"/>
    <col min="16039" max="16041" width="14.1796875" style="12" customWidth="1"/>
    <col min="16042" max="16042" width="70.7265625" style="12" customWidth="1"/>
    <col min="16043" max="16045" width="14.1796875" style="12" customWidth="1"/>
    <col min="16046" max="16046" width="70.7265625" style="12" customWidth="1"/>
    <col min="16047" max="16049" width="14.1796875" style="12" customWidth="1"/>
    <col min="16050" max="16050" width="70.7265625" style="12" customWidth="1"/>
    <col min="16051" max="16053" width="14.1796875" style="12" customWidth="1"/>
    <col min="16054" max="16054" width="70.7265625" style="12" customWidth="1"/>
    <col min="16055" max="16057" width="14.1796875" style="12" customWidth="1"/>
    <col min="16058" max="16058" width="70.7265625" style="12" customWidth="1"/>
    <col min="16059" max="16061" width="14.1796875" style="12" customWidth="1"/>
    <col min="16062" max="16062" width="70.7265625" style="12" customWidth="1"/>
    <col min="16063" max="16065" width="14.1796875" style="12" customWidth="1"/>
    <col min="16066" max="16066" width="70.7265625" style="12" customWidth="1"/>
    <col min="16067" max="16069" width="14.1796875" style="12" customWidth="1"/>
    <col min="16070" max="16070" width="70.7265625" style="12" customWidth="1"/>
    <col min="16071" max="16073" width="14.1796875" style="12" customWidth="1"/>
    <col min="16074" max="16074" width="70.7265625" style="12" customWidth="1"/>
    <col min="16075" max="16077" width="14.1796875" style="12" customWidth="1"/>
    <col min="16078" max="16078" width="70.7265625" style="12" customWidth="1"/>
    <col min="16079" max="16081" width="14.1796875" style="12" customWidth="1"/>
    <col min="16082" max="16082" width="70.7265625" style="12" customWidth="1"/>
    <col min="16083" max="16085" width="14.1796875" style="12" customWidth="1"/>
    <col min="16086" max="16086" width="70.7265625" style="12" customWidth="1"/>
    <col min="16087" max="16089" width="14.1796875" style="12" customWidth="1"/>
    <col min="16090" max="16090" width="70.7265625" style="12" customWidth="1"/>
    <col min="16091" max="16093" width="14.1796875" style="12" customWidth="1"/>
    <col min="16094" max="16094" width="70.7265625" style="12" customWidth="1"/>
    <col min="16095" max="16097" width="14.1796875" style="12" customWidth="1"/>
    <col min="16098" max="16098" width="70.7265625" style="12" customWidth="1"/>
    <col min="16099" max="16101" width="14.1796875" style="12" customWidth="1"/>
    <col min="16102" max="16102" width="70.7265625" style="12" customWidth="1"/>
    <col min="16103" max="16105" width="14.1796875" style="12" customWidth="1"/>
    <col min="16106" max="16106" width="70.7265625" style="12" customWidth="1"/>
    <col min="16107" max="16109" width="14.1796875" style="12" customWidth="1"/>
    <col min="16110" max="16110" width="70.7265625" style="12" customWidth="1"/>
    <col min="16111" max="16113" width="14.1796875" style="12" customWidth="1"/>
    <col min="16114" max="16114" width="70.7265625" style="12" customWidth="1"/>
    <col min="16115" max="16117" width="14.1796875" style="12" customWidth="1"/>
    <col min="16118" max="16118" width="70.7265625" style="12" customWidth="1"/>
    <col min="16119" max="16121" width="14.1796875" style="12" customWidth="1"/>
    <col min="16122" max="16122" width="70.7265625" style="12" customWidth="1"/>
    <col min="16123" max="16125" width="14.1796875" style="12" customWidth="1"/>
    <col min="16126" max="16126" width="70.7265625" style="12" customWidth="1"/>
    <col min="16127" max="16129" width="14.1796875" style="12" customWidth="1"/>
    <col min="16130" max="16130" width="70.7265625" style="12" customWidth="1"/>
    <col min="16131" max="16133" width="14.1796875" style="12" customWidth="1"/>
    <col min="16134" max="16134" width="70.7265625" style="12" customWidth="1"/>
    <col min="16135" max="16137" width="14.1796875" style="12" customWidth="1"/>
    <col min="16138" max="16138" width="70.7265625" style="12" customWidth="1"/>
    <col min="16139" max="16141" width="14.1796875" style="12" customWidth="1"/>
    <col min="16142" max="16142" width="70.7265625" style="12" customWidth="1"/>
    <col min="16143" max="16145" width="14.1796875" style="12" customWidth="1"/>
    <col min="16146" max="16146" width="70.7265625" style="12" customWidth="1"/>
    <col min="16147" max="16149" width="14.1796875" style="12" customWidth="1"/>
    <col min="16150" max="16150" width="70.7265625" style="12" customWidth="1"/>
    <col min="16151" max="16153" width="14.1796875" style="12" customWidth="1"/>
    <col min="16154" max="16154" width="70.7265625" style="12" customWidth="1"/>
    <col min="16155" max="16157" width="14.1796875" style="12" customWidth="1"/>
    <col min="16158" max="16158" width="70.7265625" style="12" customWidth="1"/>
    <col min="16159" max="16161" width="14.1796875" style="12" customWidth="1"/>
    <col min="16162" max="16162" width="70.7265625" style="12" customWidth="1"/>
    <col min="16163" max="16165" width="14.1796875" style="12" customWidth="1"/>
    <col min="16166" max="16166" width="70.7265625" style="12" customWidth="1"/>
    <col min="16167" max="16169" width="14.1796875" style="12" customWidth="1"/>
    <col min="16170" max="16170" width="70.7265625" style="12" customWidth="1"/>
    <col min="16171" max="16173" width="14.1796875" style="12" customWidth="1"/>
    <col min="16174" max="16174" width="70.7265625" style="12" customWidth="1"/>
    <col min="16175" max="16177" width="14.1796875" style="12" customWidth="1"/>
    <col min="16178" max="16178" width="70.7265625" style="12" customWidth="1"/>
    <col min="16179" max="16181" width="14.1796875" style="12" customWidth="1"/>
    <col min="16182" max="16182" width="70.7265625" style="12" customWidth="1"/>
    <col min="16183" max="16185" width="14.1796875" style="12" customWidth="1"/>
    <col min="16186" max="16186" width="70.7265625" style="12" customWidth="1"/>
    <col min="16187" max="16189" width="14.1796875" style="12" customWidth="1"/>
    <col min="16190" max="16190" width="70.7265625" style="12" customWidth="1"/>
    <col min="16191" max="16193" width="14.1796875" style="12" customWidth="1"/>
    <col min="16194" max="16194" width="70.7265625" style="12" customWidth="1"/>
    <col min="16195" max="16197" width="14.1796875" style="12" customWidth="1"/>
    <col min="16198" max="16198" width="70.7265625" style="12" customWidth="1"/>
    <col min="16199" max="16201" width="14.1796875" style="12" customWidth="1"/>
    <col min="16202" max="16202" width="70.7265625" style="12" customWidth="1"/>
    <col min="16203" max="16205" width="14.1796875" style="12" customWidth="1"/>
    <col min="16206" max="16206" width="70.7265625" style="12" customWidth="1"/>
    <col min="16207" max="16209" width="14.1796875" style="12" customWidth="1"/>
    <col min="16210" max="16210" width="70.7265625" style="12" customWidth="1"/>
    <col min="16211" max="16213" width="14.1796875" style="12" customWidth="1"/>
    <col min="16214" max="16214" width="70.7265625" style="12" customWidth="1"/>
    <col min="16215" max="16217" width="14.1796875" style="12" customWidth="1"/>
    <col min="16218" max="16218" width="70.7265625" style="12" customWidth="1"/>
    <col min="16219" max="16221" width="14.1796875" style="12" customWidth="1"/>
    <col min="16222" max="16222" width="70.7265625" style="12" customWidth="1"/>
    <col min="16223" max="16225" width="14.1796875" style="12" customWidth="1"/>
    <col min="16226" max="16226" width="70.7265625" style="12" customWidth="1"/>
    <col min="16227" max="16229" width="14.1796875" style="12" customWidth="1"/>
    <col min="16230" max="16230" width="70.7265625" style="12" customWidth="1"/>
    <col min="16231" max="16233" width="14.1796875" style="12" customWidth="1"/>
    <col min="16234" max="16234" width="70.7265625" style="12" customWidth="1"/>
    <col min="16235" max="16237" width="14.1796875" style="12" customWidth="1"/>
    <col min="16238" max="16238" width="70.7265625" style="12" customWidth="1"/>
    <col min="16239" max="16241" width="14.1796875" style="12" customWidth="1"/>
    <col min="16242" max="16242" width="70.7265625" style="12" customWidth="1"/>
    <col min="16243" max="16245" width="14.1796875" style="12" customWidth="1"/>
    <col min="16246" max="16246" width="70.7265625" style="12" customWidth="1"/>
    <col min="16247" max="16249" width="14.1796875" style="12" customWidth="1"/>
    <col min="16250" max="16250" width="70.7265625" style="12" customWidth="1"/>
    <col min="16251" max="16253" width="14.1796875" style="12" customWidth="1"/>
    <col min="16254" max="16254" width="70.7265625" style="12" customWidth="1"/>
    <col min="16255" max="16257" width="14.1796875" style="12" customWidth="1"/>
    <col min="16258" max="16258" width="70.7265625" style="12" customWidth="1"/>
    <col min="16259" max="16261" width="14.1796875" style="12" customWidth="1"/>
    <col min="16262" max="16262" width="70.7265625" style="12" customWidth="1"/>
    <col min="16263" max="16265" width="14.1796875" style="12" customWidth="1"/>
    <col min="16266" max="16266" width="70.7265625" style="12" customWidth="1"/>
    <col min="16267" max="16269" width="14.1796875" style="12" customWidth="1"/>
    <col min="16270" max="16270" width="70.7265625" style="12" customWidth="1"/>
    <col min="16271" max="16273" width="14.1796875" style="12" customWidth="1"/>
    <col min="16274" max="16274" width="70.7265625" style="12" customWidth="1"/>
    <col min="16275" max="16277" width="14.1796875" style="12" customWidth="1"/>
    <col min="16278" max="16278" width="70.7265625" style="12" customWidth="1"/>
    <col min="16279" max="16281" width="14.1796875" style="12" customWidth="1"/>
    <col min="16282" max="16282" width="70.7265625" style="12" customWidth="1"/>
    <col min="16283" max="16285" width="14.1796875" style="12" customWidth="1"/>
    <col min="16286" max="16286" width="70.7265625" style="12" customWidth="1"/>
    <col min="16287" max="16289" width="14.1796875" style="12" customWidth="1"/>
    <col min="16290" max="16290" width="70.7265625" style="12" customWidth="1"/>
    <col min="16291" max="16293" width="14.1796875" style="12" customWidth="1"/>
    <col min="16294" max="16294" width="70.7265625" style="12" customWidth="1"/>
    <col min="16295" max="16297" width="14.1796875" style="12" customWidth="1"/>
    <col min="16298" max="16298" width="70.7265625" style="12" customWidth="1"/>
    <col min="16299" max="16301" width="14.1796875" style="12" customWidth="1"/>
    <col min="16302" max="16302" width="70.7265625" style="12" customWidth="1"/>
    <col min="16303" max="16305" width="14.1796875" style="12" customWidth="1"/>
    <col min="16306" max="16306" width="70.7265625" style="12" customWidth="1"/>
    <col min="16307" max="16309" width="14.1796875" style="12" customWidth="1"/>
    <col min="16310" max="16310" width="70.7265625" style="12" customWidth="1"/>
    <col min="16311" max="16313" width="14.1796875" style="12" customWidth="1"/>
    <col min="16314" max="16314" width="70.7265625" style="12" customWidth="1"/>
    <col min="16315" max="16317" width="14.1796875" style="12" customWidth="1"/>
    <col min="16318" max="16318" width="70.7265625" style="12" customWidth="1"/>
    <col min="16319" max="16321" width="14.1796875" style="12" customWidth="1"/>
    <col min="16322" max="16322" width="70.7265625" style="12" customWidth="1"/>
    <col min="16323" max="16325" width="14.1796875" style="12" customWidth="1"/>
    <col min="16326" max="16326" width="70.7265625" style="12" customWidth="1"/>
    <col min="16327" max="16329" width="14.1796875" style="12" customWidth="1"/>
    <col min="16330" max="16330" width="70.7265625" style="12" customWidth="1"/>
    <col min="16331" max="16333" width="14.1796875" style="12" customWidth="1"/>
    <col min="16334" max="16334" width="70.7265625" style="12" customWidth="1"/>
    <col min="16335" max="16337" width="14.1796875" style="12" customWidth="1"/>
    <col min="16338" max="16338" width="70.7265625" style="12" customWidth="1"/>
    <col min="16339" max="16341" width="14.1796875" style="12" customWidth="1"/>
    <col min="16342" max="16342" width="70.7265625" style="12" customWidth="1"/>
    <col min="16343" max="16345" width="14.1796875" style="12" customWidth="1"/>
    <col min="16346" max="16346" width="70.7265625" style="12" customWidth="1"/>
    <col min="16347" max="16349" width="14.1796875" style="12" customWidth="1"/>
    <col min="16350" max="16350" width="70.7265625" style="12" customWidth="1"/>
    <col min="16351" max="16353" width="14.1796875" style="12" customWidth="1"/>
    <col min="16354" max="16354" width="70.7265625" style="12" customWidth="1"/>
    <col min="16355" max="16357" width="14.1796875" style="12" customWidth="1"/>
    <col min="16358" max="16358" width="70.7265625" style="12" customWidth="1"/>
    <col min="16359" max="16361" width="14.1796875" style="12" customWidth="1"/>
    <col min="16362" max="16362" width="70.7265625" style="12" customWidth="1"/>
    <col min="16363" max="16365" width="14.1796875" style="12" customWidth="1"/>
    <col min="16366" max="16366" width="70.7265625" style="12" customWidth="1"/>
    <col min="16367" max="16369" width="14.1796875" style="12" customWidth="1"/>
    <col min="16370" max="16370" width="70.7265625" style="12" customWidth="1"/>
    <col min="16371" max="16373" width="14.1796875" style="12" customWidth="1"/>
    <col min="16374" max="16374" width="70.7265625" style="12" customWidth="1"/>
    <col min="16375" max="16377" width="14.1796875" style="12" customWidth="1"/>
    <col min="16378" max="16378" width="70.7265625" style="12" customWidth="1"/>
    <col min="16379" max="16381" width="14.1796875" style="12" customWidth="1"/>
    <col min="16382" max="16382" width="70.7265625" style="12" customWidth="1"/>
    <col min="16383" max="16384" width="14.1796875" style="12" customWidth="1"/>
  </cols>
  <sheetData>
    <row r="1" spans="1:6" s="61" customFormat="1" ht="21.5">
      <c r="A1" s="307" t="s">
        <v>475</v>
      </c>
      <c r="B1" s="9"/>
      <c r="D1" s="63"/>
      <c r="E1" s="63"/>
      <c r="F1" s="63"/>
    </row>
    <row r="2" spans="1:6" s="61" customFormat="1" ht="17.149999999999999" customHeight="1">
      <c r="A2" s="57"/>
      <c r="B2" s="294"/>
      <c r="C2" s="322"/>
      <c r="D2" s="323"/>
      <c r="E2" s="59"/>
      <c r="F2" s="60"/>
    </row>
    <row r="3" spans="1:6" ht="14.5" customHeight="1">
      <c r="A3" s="855" t="s">
        <v>136</v>
      </c>
      <c r="B3" s="308" t="s">
        <v>10</v>
      </c>
      <c r="C3" s="298" t="s">
        <v>10</v>
      </c>
      <c r="D3" s="298" t="s">
        <v>10</v>
      </c>
      <c r="E3" s="97"/>
    </row>
    <row r="4" spans="1:6" ht="13.5" customHeight="1">
      <c r="A4" s="856"/>
      <c r="B4" s="365">
        <v>2021</v>
      </c>
      <c r="C4" s="366">
        <v>2020</v>
      </c>
      <c r="D4" s="366">
        <v>2019</v>
      </c>
      <c r="E4" s="123"/>
    </row>
    <row r="5" spans="1:6" ht="15" customHeight="1">
      <c r="A5" s="88" t="s">
        <v>244</v>
      </c>
      <c r="B5" s="641">
        <v>-5062</v>
      </c>
      <c r="C5" s="119">
        <v>-5051</v>
      </c>
      <c r="D5" s="119">
        <v>-5364</v>
      </c>
      <c r="E5" s="148"/>
      <c r="F5" s="836"/>
    </row>
    <row r="6" spans="1:6" ht="15" customHeight="1">
      <c r="A6" s="88" t="s">
        <v>245</v>
      </c>
      <c r="B6" s="641">
        <v>-529</v>
      </c>
      <c r="C6" s="119">
        <v>-519</v>
      </c>
      <c r="D6" s="119">
        <v>-541</v>
      </c>
      <c r="E6" s="148"/>
    </row>
    <row r="7" spans="1:6" ht="15" customHeight="1">
      <c r="A7" s="88" t="s">
        <v>246</v>
      </c>
      <c r="B7" s="647">
        <v>-401</v>
      </c>
      <c r="C7" s="119">
        <v>-419</v>
      </c>
      <c r="D7" s="119">
        <v>-334</v>
      </c>
      <c r="E7" s="148"/>
    </row>
    <row r="8" spans="1:6" ht="15" customHeight="1">
      <c r="A8" s="88" t="s">
        <v>137</v>
      </c>
      <c r="B8" s="646">
        <v>-161</v>
      </c>
      <c r="C8" s="412">
        <v>-108</v>
      </c>
      <c r="D8" s="412">
        <v>-151</v>
      </c>
      <c r="E8" s="147"/>
    </row>
    <row r="9" spans="1:6" ht="15" customHeight="1">
      <c r="A9" s="364"/>
      <c r="B9" s="646">
        <f>SUM(B5:B8)</f>
        <v>-6153</v>
      </c>
      <c r="C9" s="412">
        <f>SUM(C5:C8)</f>
        <v>-6097</v>
      </c>
      <c r="D9" s="412">
        <f>SUM(D5:D8)</f>
        <v>-6390</v>
      </c>
      <c r="E9" s="147"/>
    </row>
    <row r="10" spans="1:6">
      <c r="A10" s="88"/>
      <c r="B10" s="295"/>
      <c r="C10" s="108"/>
      <c r="D10" s="88"/>
      <c r="E10" s="146"/>
    </row>
    <row r="11" spans="1:6" ht="16.899999999999999" customHeight="1">
      <c r="A11" s="855" t="s">
        <v>138</v>
      </c>
      <c r="B11" s="308" t="s">
        <v>247</v>
      </c>
      <c r="C11" s="298" t="s">
        <v>247</v>
      </c>
      <c r="D11" s="298" t="s">
        <v>247</v>
      </c>
      <c r="E11" s="97"/>
    </row>
    <row r="12" spans="1:6" ht="16.899999999999999" customHeight="1">
      <c r="A12" s="856"/>
      <c r="B12" s="365">
        <v>2021</v>
      </c>
      <c r="C12" s="366">
        <v>2020</v>
      </c>
      <c r="D12" s="366">
        <v>2019</v>
      </c>
      <c r="E12" s="123"/>
    </row>
    <row r="13" spans="1:6" ht="15" customHeight="1">
      <c r="A13" s="88" t="s">
        <v>180</v>
      </c>
      <c r="B13" s="641">
        <v>84</v>
      </c>
      <c r="C13" s="119">
        <v>83</v>
      </c>
      <c r="D13" s="119">
        <v>84</v>
      </c>
      <c r="E13" s="97"/>
    </row>
    <row r="14" spans="1:6" ht="15" customHeight="1">
      <c r="A14" s="88" t="s">
        <v>139</v>
      </c>
      <c r="B14" s="641">
        <v>37</v>
      </c>
      <c r="C14" s="119">
        <v>38</v>
      </c>
      <c r="D14" s="119">
        <v>40</v>
      </c>
      <c r="E14" s="97"/>
    </row>
    <row r="15" spans="1:6" ht="15" customHeight="1">
      <c r="A15" s="88" t="s">
        <v>142</v>
      </c>
      <c r="B15" s="646">
        <v>28</v>
      </c>
      <c r="C15" s="412">
        <v>29</v>
      </c>
      <c r="D15" s="412">
        <v>29</v>
      </c>
      <c r="E15" s="123"/>
    </row>
    <row r="16" spans="1:6" ht="15" customHeight="1">
      <c r="A16" s="364"/>
      <c r="B16" s="646">
        <f>SUM(B13:B15)</f>
        <v>149</v>
      </c>
      <c r="C16" s="412">
        <f>SUM(C13:C15)</f>
        <v>150</v>
      </c>
      <c r="D16" s="412">
        <f>SUM(D13:D15)</f>
        <v>153</v>
      </c>
      <c r="E16" s="123"/>
    </row>
    <row r="17" spans="1:6">
      <c r="A17" s="88"/>
      <c r="B17" s="295"/>
      <c r="C17" s="108"/>
      <c r="D17" s="88"/>
      <c r="E17" s="146"/>
    </row>
    <row r="18" spans="1:6" ht="14.5" customHeight="1">
      <c r="A18" s="855" t="s">
        <v>362</v>
      </c>
      <c r="B18" s="308" t="s">
        <v>10</v>
      </c>
      <c r="C18" s="298" t="s">
        <v>10</v>
      </c>
      <c r="D18" s="298" t="s">
        <v>10</v>
      </c>
      <c r="E18" s="97"/>
    </row>
    <row r="19" spans="1:6" ht="13.5" customHeight="1">
      <c r="A19" s="856"/>
      <c r="B19" s="365">
        <v>2021</v>
      </c>
      <c r="C19" s="366">
        <v>2020</v>
      </c>
      <c r="D19" s="366">
        <v>2019</v>
      </c>
      <c r="E19" s="123"/>
    </row>
    <row r="20" spans="1:6" ht="15" customHeight="1">
      <c r="A20" s="88" t="s">
        <v>140</v>
      </c>
      <c r="B20" s="641">
        <v>-29</v>
      </c>
      <c r="C20" s="119">
        <v>-28</v>
      </c>
      <c r="D20" s="119">
        <v>-42.4</v>
      </c>
      <c r="E20" s="148"/>
    </row>
    <row r="21" spans="1:6" ht="15" customHeight="1">
      <c r="A21" s="88" t="s">
        <v>363</v>
      </c>
      <c r="B21" s="646">
        <v>-10</v>
      </c>
      <c r="C21" s="412">
        <v>-5</v>
      </c>
      <c r="D21" s="412">
        <v>-15.8</v>
      </c>
      <c r="E21" s="147"/>
    </row>
    <row r="22" spans="1:6" ht="15" customHeight="1">
      <c r="A22" s="88"/>
      <c r="B22" s="646">
        <f>SUM(B20:B21)</f>
        <v>-39</v>
      </c>
      <c r="C22" s="412">
        <f>SUM(C20:C21)</f>
        <v>-33</v>
      </c>
      <c r="D22" s="412">
        <f>SUM(D20:D21)</f>
        <v>-58.2</v>
      </c>
      <c r="E22" s="147"/>
    </row>
    <row r="23" spans="1:6" ht="15" customHeight="1">
      <c r="A23" s="108" t="s">
        <v>560</v>
      </c>
      <c r="B23" s="642">
        <v>-8</v>
      </c>
      <c r="C23" s="428">
        <v>-6</v>
      </c>
      <c r="D23" s="429">
        <v>-8.9789999999999992</v>
      </c>
      <c r="E23" s="148"/>
    </row>
    <row r="24" spans="1:6" s="70" customFormat="1" ht="15" customHeight="1">
      <c r="A24" s="108" t="s">
        <v>641</v>
      </c>
      <c r="B24" s="644">
        <v>-31</v>
      </c>
      <c r="C24" s="412">
        <v>-27</v>
      </c>
      <c r="D24" s="430">
        <v>-49.423000000000002</v>
      </c>
      <c r="E24" s="172"/>
      <c r="F24" s="22"/>
    </row>
    <row r="25" spans="1:6" s="70" customFormat="1" ht="15" customHeight="1">
      <c r="A25" s="108"/>
      <c r="B25" s="641"/>
      <c r="C25" s="119"/>
      <c r="D25" s="119"/>
      <c r="E25" s="172"/>
      <c r="F25" s="22"/>
    </row>
    <row r="26" spans="1:6" ht="15" customHeight="1">
      <c r="A26" s="108" t="s">
        <v>561</v>
      </c>
      <c r="B26" s="646">
        <v>-2</v>
      </c>
      <c r="C26" s="412">
        <v>-2</v>
      </c>
      <c r="D26" s="412">
        <v>-2</v>
      </c>
      <c r="E26" s="148"/>
    </row>
    <row r="27" spans="1:6" ht="15" customHeight="1">
      <c r="A27" s="364"/>
      <c r="B27" s="646">
        <f>SUM(B23:B26)</f>
        <v>-41</v>
      </c>
      <c r="C27" s="412">
        <f>SUM(C23:C26)</f>
        <v>-35</v>
      </c>
      <c r="D27" s="412">
        <f>SUM(D23:D26)</f>
        <v>-60.402000000000001</v>
      </c>
      <c r="E27" s="147"/>
    </row>
    <row r="28" spans="1:6" ht="4.9000000000000004" customHeight="1">
      <c r="A28" s="108"/>
      <c r="B28" s="89"/>
      <c r="C28" s="108"/>
      <c r="D28" s="108"/>
      <c r="E28" s="108"/>
    </row>
    <row r="29" spans="1:6" ht="26.5" customHeight="1">
      <c r="A29" s="854" t="s">
        <v>831</v>
      </c>
      <c r="B29" s="857"/>
      <c r="C29" s="857"/>
      <c r="D29" s="857"/>
      <c r="E29" s="70"/>
    </row>
    <row r="30" spans="1:6" ht="15" customHeight="1">
      <c r="A30" s="858" t="s">
        <v>609</v>
      </c>
      <c r="B30" s="858"/>
      <c r="C30" s="858"/>
      <c r="D30" s="858"/>
      <c r="E30" s="70"/>
    </row>
    <row r="31" spans="1:6">
      <c r="A31" s="70"/>
      <c r="B31" s="70"/>
      <c r="D31" s="70"/>
      <c r="E31" s="70"/>
    </row>
  </sheetData>
  <mergeCells count="5">
    <mergeCell ref="A3:A4"/>
    <mergeCell ref="A11:A12"/>
    <mergeCell ref="A18:A19"/>
    <mergeCell ref="A29:D29"/>
    <mergeCell ref="A30:D30"/>
  </mergeCells>
  <phoneticPr fontId="6" type="noConversion"/>
  <printOptions horizontalCentered="1"/>
  <pageMargins left="0.23622047244094491" right="0.23622047244094491" top="0.74803149606299213" bottom="0.74803149606299213" header="0.31496062992125984" footer="0.31496062992125984"/>
  <pageSetup paperSize="9" scale="90" fitToHeight="0" orientation="portrait" r:id="rId1"/>
  <colBreaks count="1" manualBreakCount="1">
    <brk id="5" max="29" man="1"/>
  </colBreaks>
  <ignoredErrors>
    <ignoredError sqref="B9:D9 B16:D16 B22:D22"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T217"/>
  <sheetViews>
    <sheetView showGridLines="0" topLeftCell="A205" zoomScaleNormal="100" zoomScaleSheetLayoutView="100" workbookViewId="0">
      <selection activeCell="F208" sqref="F208"/>
    </sheetView>
  </sheetViews>
  <sheetFormatPr defaultColWidth="9.1796875" defaultRowHeight="17.25" customHeight="1"/>
  <cols>
    <col min="1" max="1" width="50.81640625" style="70" customWidth="1"/>
    <col min="2" max="5" width="12.1796875" style="70" customWidth="1"/>
    <col min="6" max="6" width="14.453125" style="70" customWidth="1"/>
    <col min="7" max="7" width="12.1796875" style="70" customWidth="1"/>
    <col min="8" max="8" width="13.54296875" style="70" customWidth="1"/>
    <col min="9" max="9" width="12.1796875" style="70" customWidth="1"/>
    <col min="10" max="10" width="2.7265625" style="70" customWidth="1"/>
    <col min="11" max="11" width="20.7265625" style="70" customWidth="1"/>
    <col min="12" max="12" width="18.54296875" style="70" customWidth="1"/>
    <col min="13" max="13" width="22" style="70" customWidth="1"/>
    <col min="14" max="14" width="21.81640625" style="70" customWidth="1"/>
    <col min="15" max="16384" width="9.1796875" style="70"/>
  </cols>
  <sheetData>
    <row r="1" spans="1:20" s="5" customFormat="1" ht="21.5">
      <c r="A1" s="307" t="s">
        <v>476</v>
      </c>
      <c r="J1" s="77"/>
      <c r="K1" s="77"/>
      <c r="L1" s="77"/>
      <c r="M1" s="77"/>
      <c r="N1" s="77"/>
      <c r="O1" s="77"/>
      <c r="P1" s="77"/>
      <c r="Q1" s="77"/>
      <c r="R1" s="77"/>
      <c r="S1" s="77"/>
      <c r="T1" s="77"/>
    </row>
    <row r="2" spans="1:20" ht="17.25" customHeight="1">
      <c r="A2" s="26"/>
      <c r="B2" s="25"/>
      <c r="C2" s="27"/>
      <c r="D2" s="27"/>
      <c r="E2" s="73"/>
      <c r="J2" s="16"/>
      <c r="K2" s="16"/>
      <c r="L2" s="16"/>
      <c r="M2" s="16"/>
      <c r="N2" s="16"/>
      <c r="O2" s="16"/>
      <c r="P2" s="16"/>
      <c r="Q2" s="16"/>
      <c r="R2" s="16"/>
      <c r="S2" s="16"/>
      <c r="T2" s="16"/>
    </row>
    <row r="3" spans="1:20" ht="17.25" customHeight="1">
      <c r="A3" s="195"/>
      <c r="F3" s="865">
        <v>44561</v>
      </c>
      <c r="G3" s="865"/>
      <c r="H3" s="866">
        <v>44196</v>
      </c>
      <c r="I3" s="866"/>
      <c r="J3" s="16"/>
      <c r="K3" s="16"/>
      <c r="L3" s="78"/>
      <c r="M3" s="80"/>
      <c r="N3" s="16"/>
      <c r="O3" s="16"/>
      <c r="P3" s="16"/>
      <c r="Q3" s="16"/>
      <c r="R3" s="16"/>
      <c r="S3" s="16"/>
      <c r="T3" s="16"/>
    </row>
    <row r="4" spans="1:20" ht="10" customHeight="1">
      <c r="A4" s="195"/>
      <c r="F4" s="296"/>
      <c r="G4" s="308" t="s">
        <v>209</v>
      </c>
      <c r="H4" s="297"/>
      <c r="I4" s="298" t="s">
        <v>209</v>
      </c>
      <c r="J4" s="16"/>
      <c r="K4" s="16"/>
      <c r="L4" s="48"/>
      <c r="M4" s="48"/>
      <c r="N4" s="16"/>
      <c r="O4" s="16"/>
      <c r="P4" s="16"/>
      <c r="Q4" s="16"/>
      <c r="R4" s="16"/>
      <c r="S4" s="16"/>
      <c r="T4" s="16"/>
    </row>
    <row r="5" spans="1:20" ht="18.649999999999999" customHeight="1">
      <c r="A5" s="195"/>
      <c r="F5" s="392" t="s">
        <v>364</v>
      </c>
      <c r="G5" s="299" t="s">
        <v>42</v>
      </c>
      <c r="H5" s="324" t="s">
        <v>364</v>
      </c>
      <c r="I5" s="324" t="s">
        <v>42</v>
      </c>
      <c r="J5" s="16"/>
      <c r="K5" s="16"/>
      <c r="L5" s="48"/>
      <c r="M5" s="48"/>
      <c r="N5" s="16"/>
      <c r="O5" s="16"/>
      <c r="P5" s="16"/>
      <c r="Q5" s="16"/>
      <c r="R5" s="16"/>
      <c r="S5" s="16"/>
      <c r="T5" s="16"/>
    </row>
    <row r="6" spans="1:20" ht="12" customHeight="1">
      <c r="A6" s="364"/>
      <c r="B6" s="402"/>
      <c r="C6" s="402"/>
      <c r="D6" s="402"/>
      <c r="E6" s="402"/>
      <c r="F6" s="365" t="s">
        <v>154</v>
      </c>
      <c r="G6" s="365" t="s">
        <v>153</v>
      </c>
      <c r="H6" s="366" t="s">
        <v>248</v>
      </c>
      <c r="I6" s="366" t="s">
        <v>153</v>
      </c>
      <c r="J6" s="16"/>
      <c r="K6" s="16"/>
      <c r="L6" s="48"/>
      <c r="M6" s="48"/>
      <c r="N6" s="16"/>
      <c r="O6" s="16"/>
      <c r="P6" s="16"/>
      <c r="Q6" s="16"/>
      <c r="R6" s="16"/>
      <c r="S6" s="16"/>
      <c r="T6" s="16"/>
    </row>
    <row r="7" spans="1:20" ht="15" customHeight="1">
      <c r="A7" s="195" t="s">
        <v>43</v>
      </c>
      <c r="F7" s="662">
        <v>1.7999999999999999E-2</v>
      </c>
      <c r="G7" s="662">
        <v>3.5999999999999997E-2</v>
      </c>
      <c r="H7" s="175">
        <v>1.3299999999999999E-2</v>
      </c>
      <c r="I7" s="175">
        <v>3.2599999999999997E-2</v>
      </c>
      <c r="J7" s="16"/>
      <c r="K7" s="16"/>
      <c r="L7" s="81"/>
      <c r="M7" s="81"/>
      <c r="N7" s="16"/>
      <c r="O7" s="16"/>
      <c r="P7" s="16"/>
      <c r="Q7" s="16"/>
      <c r="R7" s="16"/>
      <c r="S7" s="16"/>
      <c r="T7" s="16"/>
    </row>
    <row r="8" spans="1:20" ht="15" customHeight="1">
      <c r="A8" s="195" t="s">
        <v>44</v>
      </c>
      <c r="F8" s="662">
        <v>2.5999999999999999E-2</v>
      </c>
      <c r="G8" s="662" t="s">
        <v>45</v>
      </c>
      <c r="H8" s="175">
        <v>2.1999999999999999E-2</v>
      </c>
      <c r="I8" s="175" t="s">
        <v>45</v>
      </c>
      <c r="J8" s="16"/>
      <c r="K8" s="16"/>
      <c r="L8" s="81"/>
      <c r="M8" s="74"/>
      <c r="N8" s="16"/>
      <c r="O8" s="16"/>
      <c r="P8" s="16"/>
      <c r="Q8" s="16"/>
      <c r="R8" s="16"/>
      <c r="S8" s="16"/>
      <c r="T8" s="16"/>
    </row>
    <row r="9" spans="1:20" ht="15" customHeight="1">
      <c r="A9" s="195" t="s">
        <v>46</v>
      </c>
      <c r="F9" s="662">
        <v>3.2000000000000001E-2</v>
      </c>
      <c r="G9" s="662">
        <v>0.03</v>
      </c>
      <c r="H9" s="175">
        <v>2.9000000000000001E-2</v>
      </c>
      <c r="I9" s="175">
        <v>0.03</v>
      </c>
      <c r="J9" s="16"/>
      <c r="K9" s="16"/>
      <c r="L9" s="81"/>
      <c r="M9" s="81"/>
      <c r="N9" s="16"/>
      <c r="O9" s="16"/>
      <c r="P9" s="16"/>
      <c r="Q9" s="16"/>
      <c r="R9" s="16"/>
      <c r="S9" s="16"/>
      <c r="T9" s="16"/>
    </row>
    <row r="10" spans="1:20" ht="15" customHeight="1">
      <c r="A10" s="195" t="s">
        <v>47</v>
      </c>
      <c r="F10" s="662">
        <v>2.5000000000000001E-2</v>
      </c>
      <c r="G10" s="662" t="s">
        <v>45</v>
      </c>
      <c r="H10" s="175">
        <v>2.1270000000000001E-2</v>
      </c>
      <c r="I10" s="175" t="s">
        <v>832</v>
      </c>
      <c r="J10" s="16"/>
      <c r="K10" s="16"/>
      <c r="L10" s="81"/>
      <c r="M10" s="74"/>
      <c r="N10" s="16"/>
      <c r="O10" s="16"/>
      <c r="P10" s="16"/>
      <c r="Q10" s="16"/>
      <c r="R10" s="16"/>
      <c r="S10" s="16"/>
      <c r="T10" s="16"/>
    </row>
    <row r="11" spans="1:20" ht="15" customHeight="1">
      <c r="A11" s="195" t="s">
        <v>48</v>
      </c>
      <c r="F11" s="662">
        <v>2.7E-2</v>
      </c>
      <c r="G11" s="662" t="s">
        <v>45</v>
      </c>
      <c r="H11" s="175">
        <v>2.3E-2</v>
      </c>
      <c r="I11" s="175" t="s">
        <v>45</v>
      </c>
      <c r="J11" s="16"/>
      <c r="K11" s="16"/>
      <c r="L11" s="81"/>
      <c r="M11" s="74"/>
      <c r="N11" s="16"/>
      <c r="O11" s="16"/>
      <c r="P11" s="16"/>
      <c r="Q11" s="16"/>
      <c r="R11" s="16"/>
      <c r="S11" s="16"/>
      <c r="T11" s="16"/>
    </row>
    <row r="12" spans="1:20" ht="15" customHeight="1">
      <c r="A12" s="364" t="s">
        <v>49</v>
      </c>
      <c r="B12" s="402"/>
      <c r="C12" s="402"/>
      <c r="D12" s="402"/>
      <c r="E12" s="402"/>
      <c r="F12" s="663" t="s">
        <v>45</v>
      </c>
      <c r="G12" s="663">
        <v>5.0999999999999997E-2</v>
      </c>
      <c r="H12" s="431" t="s">
        <v>833</v>
      </c>
      <c r="I12" s="431">
        <v>5.0999999999999997E-2</v>
      </c>
      <c r="J12" s="16"/>
      <c r="K12" s="16"/>
      <c r="L12" s="74"/>
      <c r="M12" s="81"/>
      <c r="N12" s="16"/>
      <c r="O12" s="16"/>
      <c r="P12" s="16"/>
      <c r="Q12" s="16"/>
      <c r="R12" s="16"/>
      <c r="S12" s="16"/>
      <c r="T12" s="16"/>
    </row>
    <row r="13" spans="1:20" ht="18" customHeight="1">
      <c r="A13" s="195"/>
      <c r="J13" s="16"/>
      <c r="K13" s="16"/>
      <c r="L13" s="16"/>
      <c r="M13" s="16"/>
      <c r="N13" s="16"/>
      <c r="O13" s="16"/>
      <c r="P13" s="16"/>
      <c r="Q13" s="16"/>
      <c r="R13" s="16"/>
      <c r="S13" s="16"/>
      <c r="T13" s="16"/>
    </row>
    <row r="14" spans="1:20" ht="16.899999999999999" customHeight="1">
      <c r="A14" s="195"/>
      <c r="F14" s="863" t="s">
        <v>51</v>
      </c>
      <c r="G14" s="863"/>
      <c r="H14" s="863" t="s">
        <v>52</v>
      </c>
      <c r="I14" s="863"/>
      <c r="J14" s="82"/>
      <c r="K14" s="82"/>
      <c r="L14" s="82"/>
      <c r="M14" s="82"/>
      <c r="N14" s="82"/>
      <c r="O14" s="82"/>
      <c r="P14" s="16"/>
      <c r="Q14" s="16"/>
      <c r="R14" s="16"/>
      <c r="S14" s="16"/>
      <c r="T14" s="16"/>
    </row>
    <row r="15" spans="1:20" ht="16.899999999999999" customHeight="1">
      <c r="A15" s="364"/>
      <c r="B15" s="402"/>
      <c r="C15" s="402"/>
      <c r="D15" s="402"/>
      <c r="E15" s="402"/>
      <c r="F15" s="385">
        <v>2021</v>
      </c>
      <c r="G15" s="420">
        <v>2020</v>
      </c>
      <c r="H15" s="816">
        <v>2021</v>
      </c>
      <c r="I15" s="817">
        <v>2020</v>
      </c>
      <c r="J15" s="82"/>
      <c r="K15" s="82"/>
      <c r="L15" s="82"/>
      <c r="M15" s="82"/>
      <c r="N15" s="82"/>
      <c r="O15" s="82"/>
      <c r="P15" s="16"/>
      <c r="Q15" s="16"/>
      <c r="R15" s="16"/>
      <c r="S15" s="16"/>
      <c r="T15" s="16"/>
    </row>
    <row r="16" spans="1:20" ht="15" customHeight="1">
      <c r="A16" s="195" t="s">
        <v>43</v>
      </c>
      <c r="F16" s="662">
        <v>1.9E-2</v>
      </c>
      <c r="G16" s="175">
        <v>1.4E-2</v>
      </c>
      <c r="H16" s="662">
        <v>1.0999999999999999E-2</v>
      </c>
      <c r="I16" s="175">
        <v>7.0000000000000001E-3</v>
      </c>
      <c r="J16" s="82"/>
      <c r="K16" s="82"/>
      <c r="L16" s="82"/>
      <c r="M16" s="82"/>
      <c r="N16" s="74"/>
      <c r="O16" s="82"/>
      <c r="P16" s="16"/>
      <c r="Q16" s="16"/>
      <c r="R16" s="16"/>
      <c r="S16" s="16"/>
      <c r="T16" s="16"/>
    </row>
    <row r="17" spans="1:20" ht="15" customHeight="1">
      <c r="A17" s="195" t="s">
        <v>44</v>
      </c>
      <c r="F17" s="662">
        <v>3.2000000000000001E-2</v>
      </c>
      <c r="G17" s="175">
        <v>2.7E-2</v>
      </c>
      <c r="H17" s="662">
        <v>1.9E-2</v>
      </c>
      <c r="I17" s="175">
        <v>1.4999999999999999E-2</v>
      </c>
      <c r="J17" s="74"/>
      <c r="K17" s="74"/>
      <c r="L17" s="82"/>
      <c r="M17" s="82"/>
      <c r="N17" s="74"/>
      <c r="O17" s="74"/>
      <c r="P17" s="16"/>
      <c r="Q17" s="16"/>
      <c r="R17" s="16"/>
      <c r="S17" s="16"/>
      <c r="T17" s="16"/>
    </row>
    <row r="18" spans="1:20" ht="15" customHeight="1">
      <c r="A18" s="195" t="s">
        <v>46</v>
      </c>
      <c r="F18" s="662">
        <v>3.6999999999999998E-2</v>
      </c>
      <c r="G18" s="175">
        <v>3.3000000000000002E-2</v>
      </c>
      <c r="H18" s="662">
        <v>2.4E-2</v>
      </c>
      <c r="I18" s="175">
        <v>0.02</v>
      </c>
      <c r="J18" s="16"/>
      <c r="K18" s="16"/>
      <c r="L18" s="28"/>
      <c r="M18" s="16"/>
      <c r="N18" s="16"/>
      <c r="O18" s="16"/>
      <c r="P18" s="16"/>
      <c r="Q18" s="16"/>
      <c r="R18" s="16"/>
      <c r="S18" s="16"/>
      <c r="T18" s="16"/>
    </row>
    <row r="19" spans="1:20" ht="15" customHeight="1">
      <c r="A19" s="195" t="s">
        <v>47</v>
      </c>
      <c r="F19" s="662">
        <v>3.1E-2</v>
      </c>
      <c r="G19" s="175">
        <v>2.7E-2</v>
      </c>
      <c r="H19" s="662">
        <v>1.9E-2</v>
      </c>
      <c r="I19" s="175">
        <v>1.4999999999999999E-2</v>
      </c>
      <c r="J19" s="75"/>
      <c r="K19" s="75"/>
      <c r="L19" s="83"/>
      <c r="M19" s="75"/>
      <c r="N19" s="75"/>
      <c r="O19" s="75"/>
      <c r="P19" s="16"/>
      <c r="Q19" s="16"/>
      <c r="R19" s="16"/>
      <c r="S19" s="16"/>
      <c r="T19" s="16"/>
    </row>
    <row r="20" spans="1:20" ht="15" customHeight="1">
      <c r="A20" s="790" t="s">
        <v>48</v>
      </c>
      <c r="B20" s="790"/>
      <c r="C20" s="402"/>
      <c r="D20" s="402"/>
      <c r="E20" s="402"/>
      <c r="F20" s="663">
        <v>3.1E-2</v>
      </c>
      <c r="G20" s="431">
        <v>2.7E-2</v>
      </c>
      <c r="H20" s="663">
        <v>1.9E-2</v>
      </c>
      <c r="I20" s="431">
        <v>1.4999999999999999E-2</v>
      </c>
      <c r="J20" s="75"/>
      <c r="K20" s="75"/>
      <c r="L20" s="83"/>
      <c r="M20" s="75"/>
      <c r="N20" s="75"/>
      <c r="O20" s="75"/>
      <c r="P20" s="16"/>
      <c r="Q20" s="16"/>
      <c r="R20" s="16"/>
      <c r="S20" s="16"/>
      <c r="T20" s="16"/>
    </row>
    <row r="21" spans="1:20" ht="15" customHeight="1">
      <c r="A21" s="270" t="s">
        <v>463</v>
      </c>
      <c r="B21" s="270"/>
      <c r="F21" s="664"/>
      <c r="G21" s="636"/>
      <c r="H21" s="666"/>
      <c r="I21" s="636"/>
      <c r="J21" s="75"/>
      <c r="K21" s="75"/>
      <c r="L21" s="83"/>
      <c r="M21" s="75"/>
      <c r="N21" s="75"/>
      <c r="O21" s="75"/>
      <c r="P21" s="16"/>
      <c r="Q21" s="16"/>
      <c r="R21" s="16"/>
      <c r="S21" s="16"/>
      <c r="T21" s="16"/>
    </row>
    <row r="22" spans="1:20" ht="15" customHeight="1">
      <c r="A22" s="106" t="s">
        <v>249</v>
      </c>
      <c r="F22" s="665">
        <v>21.8</v>
      </c>
      <c r="G22" s="636">
        <v>21.7</v>
      </c>
      <c r="H22" s="665">
        <v>21.6</v>
      </c>
      <c r="I22" s="636">
        <v>21.5</v>
      </c>
      <c r="J22" s="16"/>
      <c r="K22" s="16"/>
      <c r="L22" s="16"/>
      <c r="M22" s="16"/>
      <c r="N22" s="16"/>
      <c r="O22" s="16"/>
      <c r="P22" s="16"/>
      <c r="Q22" s="16"/>
      <c r="R22" s="16"/>
      <c r="S22" s="16"/>
      <c r="T22" s="16"/>
    </row>
    <row r="23" spans="1:20" ht="15" customHeight="1">
      <c r="A23" s="106" t="s">
        <v>250</v>
      </c>
      <c r="F23" s="665">
        <v>23.6</v>
      </c>
      <c r="G23" s="637">
        <v>23.4</v>
      </c>
      <c r="H23" s="665">
        <v>23.7</v>
      </c>
      <c r="I23" s="637">
        <v>23.6</v>
      </c>
      <c r="J23" s="16"/>
      <c r="K23" s="16"/>
      <c r="L23" s="16"/>
      <c r="M23" s="16"/>
      <c r="N23" s="16"/>
      <c r="O23" s="16"/>
      <c r="P23" s="16"/>
      <c r="Q23" s="16"/>
      <c r="R23" s="16"/>
      <c r="S23" s="16"/>
      <c r="T23" s="16"/>
    </row>
    <row r="24" spans="1:20" ht="15" customHeight="1">
      <c r="A24" s="195" t="s">
        <v>764</v>
      </c>
      <c r="F24" s="666"/>
      <c r="G24" s="636"/>
      <c r="H24" s="665"/>
      <c r="I24" s="636"/>
      <c r="J24" s="16"/>
      <c r="K24" s="16"/>
      <c r="L24" s="41"/>
      <c r="M24" s="16"/>
      <c r="N24" s="16"/>
      <c r="O24" s="16"/>
      <c r="P24" s="16"/>
      <c r="Q24" s="16"/>
      <c r="R24" s="16"/>
      <c r="S24" s="16"/>
      <c r="T24" s="16"/>
    </row>
    <row r="25" spans="1:20" ht="15" customHeight="1">
      <c r="A25" s="106" t="s">
        <v>249</v>
      </c>
      <c r="F25" s="665">
        <v>22.8</v>
      </c>
      <c r="G25" s="636">
        <v>22.7</v>
      </c>
      <c r="H25" s="665">
        <v>23.5</v>
      </c>
      <c r="I25" s="636">
        <v>23.4</v>
      </c>
      <c r="J25" s="16"/>
      <c r="K25" s="16"/>
      <c r="L25" s="16"/>
      <c r="M25" s="16"/>
      <c r="N25" s="16"/>
      <c r="O25" s="16"/>
      <c r="P25" s="16"/>
      <c r="Q25" s="16"/>
      <c r="R25" s="16"/>
      <c r="S25" s="16"/>
      <c r="T25" s="16"/>
    </row>
    <row r="26" spans="1:20" ht="15" customHeight="1">
      <c r="A26" s="410" t="s">
        <v>250</v>
      </c>
      <c r="B26" s="402"/>
      <c r="C26" s="402"/>
      <c r="D26" s="402"/>
      <c r="E26" s="402"/>
      <c r="F26" s="667">
        <v>24.8</v>
      </c>
      <c r="G26" s="638">
        <v>24.6</v>
      </c>
      <c r="H26" s="667">
        <v>25.5</v>
      </c>
      <c r="I26" s="638">
        <v>25.4</v>
      </c>
      <c r="J26" s="16"/>
      <c r="K26" s="16"/>
      <c r="L26" s="33"/>
      <c r="M26" s="16"/>
      <c r="N26" s="16"/>
      <c r="O26" s="16"/>
      <c r="P26" s="16"/>
      <c r="Q26" s="16"/>
      <c r="R26" s="16"/>
      <c r="S26" s="16"/>
      <c r="T26" s="16"/>
    </row>
    <row r="27" spans="1:20" ht="17.25" customHeight="1">
      <c r="A27" s="129"/>
      <c r="B27" s="129"/>
      <c r="C27" s="129"/>
      <c r="D27" s="129"/>
      <c r="E27" s="129"/>
      <c r="J27" s="129"/>
      <c r="K27" s="16"/>
      <c r="L27" s="33"/>
      <c r="M27" s="16"/>
      <c r="N27" s="16"/>
      <c r="O27" s="16"/>
      <c r="P27" s="16"/>
      <c r="Q27" s="16"/>
      <c r="R27" s="16"/>
      <c r="S27" s="16"/>
      <c r="T27" s="16"/>
    </row>
    <row r="28" spans="1:20" ht="17.25" customHeight="1">
      <c r="A28" s="295" t="s">
        <v>477</v>
      </c>
      <c r="J28" s="16"/>
      <c r="K28" s="16"/>
      <c r="L28" s="32"/>
      <c r="M28" s="16"/>
      <c r="N28" s="16"/>
      <c r="O28" s="16"/>
      <c r="P28" s="16"/>
      <c r="Q28" s="16"/>
      <c r="R28" s="16"/>
      <c r="S28" s="16"/>
      <c r="T28" s="16"/>
    </row>
    <row r="29" spans="1:20" ht="17.25" customHeight="1">
      <c r="A29" s="195" t="s">
        <v>151</v>
      </c>
      <c r="J29" s="16"/>
      <c r="K29" s="16"/>
      <c r="L29" s="33"/>
      <c r="M29" s="16"/>
      <c r="N29" s="16"/>
      <c r="O29" s="16"/>
      <c r="P29" s="16"/>
      <c r="Q29" s="16"/>
      <c r="R29" s="16"/>
      <c r="S29" s="16"/>
      <c r="T29" s="16"/>
    </row>
    <row r="30" spans="1:20" ht="17.25" customHeight="1">
      <c r="A30" s="195"/>
      <c r="F30" s="195"/>
      <c r="G30" s="296" t="s">
        <v>10</v>
      </c>
      <c r="H30" s="297" t="s">
        <v>10</v>
      </c>
      <c r="I30" s="297" t="s">
        <v>10</v>
      </c>
      <c r="J30" s="16"/>
      <c r="K30" s="16"/>
      <c r="L30" s="16"/>
      <c r="M30" s="16"/>
      <c r="N30" s="16"/>
      <c r="O30" s="16"/>
      <c r="P30" s="16"/>
      <c r="Q30" s="16"/>
      <c r="R30" s="16"/>
      <c r="S30" s="16"/>
      <c r="T30" s="16"/>
    </row>
    <row r="31" spans="1:20" ht="17.25" customHeight="1">
      <c r="A31" s="364"/>
      <c r="B31" s="402"/>
      <c r="C31" s="402"/>
      <c r="D31" s="402"/>
      <c r="E31" s="402"/>
      <c r="F31" s="433" t="s">
        <v>204</v>
      </c>
      <c r="G31" s="365">
        <v>2021</v>
      </c>
      <c r="H31" s="366">
        <v>2020</v>
      </c>
      <c r="I31" s="366">
        <v>2019</v>
      </c>
      <c r="J31" s="16"/>
      <c r="K31" s="16"/>
      <c r="L31" s="16"/>
      <c r="M31" s="16"/>
      <c r="N31" s="16"/>
      <c r="O31" s="16"/>
      <c r="P31" s="16"/>
      <c r="Q31" s="16"/>
      <c r="R31" s="16"/>
      <c r="S31" s="16"/>
      <c r="T31" s="16"/>
    </row>
    <row r="32" spans="1:20" ht="15" customHeight="1">
      <c r="A32" s="195" t="s">
        <v>58</v>
      </c>
      <c r="F32" s="195"/>
      <c r="G32" s="668"/>
      <c r="H32" s="195"/>
      <c r="I32" s="195"/>
      <c r="J32" s="16"/>
      <c r="K32" s="16"/>
      <c r="L32" s="16"/>
      <c r="M32" s="16"/>
      <c r="N32" s="16"/>
      <c r="O32" s="16"/>
      <c r="P32" s="16"/>
      <c r="Q32" s="16"/>
      <c r="R32" s="16"/>
      <c r="S32" s="16"/>
      <c r="T32" s="16"/>
    </row>
    <row r="33" spans="1:20" ht="15" customHeight="1">
      <c r="A33" s="195" t="s">
        <v>251</v>
      </c>
      <c r="F33" s="195"/>
      <c r="G33" s="668"/>
      <c r="H33" s="195"/>
      <c r="I33" s="195"/>
      <c r="J33" s="16"/>
      <c r="K33" s="837"/>
      <c r="L33" s="16"/>
      <c r="M33" s="16"/>
      <c r="N33" s="16"/>
      <c r="O33" s="16"/>
      <c r="P33" s="16"/>
      <c r="Q33" s="16"/>
      <c r="R33" s="16"/>
      <c r="S33" s="16"/>
      <c r="T33" s="16"/>
    </row>
    <row r="34" spans="1:20" ht="15" customHeight="1">
      <c r="A34" s="561" t="s">
        <v>632</v>
      </c>
      <c r="F34" s="195"/>
      <c r="G34" s="641">
        <v>-228</v>
      </c>
      <c r="H34" s="172">
        <v>-223</v>
      </c>
      <c r="I34" s="172">
        <v>-215.89400000000001</v>
      </c>
      <c r="J34" s="16"/>
      <c r="K34" s="16"/>
      <c r="L34" s="16"/>
      <c r="M34" s="16"/>
      <c r="N34" s="16"/>
      <c r="O34" s="16"/>
      <c r="P34" s="16"/>
      <c r="Q34" s="16"/>
      <c r="R34" s="16"/>
      <c r="S34" s="16"/>
      <c r="T34" s="16"/>
    </row>
    <row r="35" spans="1:20" ht="15" customHeight="1">
      <c r="A35" s="561" t="s">
        <v>633</v>
      </c>
      <c r="F35" s="195"/>
      <c r="G35" s="641">
        <v>13</v>
      </c>
      <c r="H35" s="172">
        <v>17</v>
      </c>
      <c r="I35" s="172">
        <v>17.099</v>
      </c>
      <c r="J35" s="16"/>
      <c r="K35" s="16"/>
      <c r="L35" s="16"/>
      <c r="M35" s="16"/>
      <c r="N35" s="16"/>
      <c r="O35" s="16"/>
      <c r="P35" s="16"/>
      <c r="Q35" s="16"/>
      <c r="R35" s="16"/>
      <c r="S35" s="16"/>
      <c r="T35" s="16"/>
    </row>
    <row r="36" spans="1:20" ht="15" customHeight="1">
      <c r="A36" s="561" t="s">
        <v>634</v>
      </c>
      <c r="F36" s="195"/>
      <c r="G36" s="641">
        <v>-15</v>
      </c>
      <c r="H36" s="172">
        <v>-37</v>
      </c>
      <c r="I36" s="172">
        <v>-4.9749999999999996</v>
      </c>
      <c r="J36" s="16"/>
      <c r="K36" s="16"/>
      <c r="L36" s="16"/>
      <c r="M36" s="16"/>
      <c r="N36" s="16"/>
      <c r="O36" s="16"/>
      <c r="P36" s="16"/>
      <c r="Q36" s="16"/>
      <c r="R36" s="16"/>
      <c r="S36" s="16"/>
      <c r="T36" s="16"/>
    </row>
    <row r="37" spans="1:20" ht="15" customHeight="1">
      <c r="A37" s="561" t="s">
        <v>635</v>
      </c>
      <c r="F37" s="195"/>
      <c r="G37" s="641">
        <v>18</v>
      </c>
      <c r="H37" s="172">
        <v>20</v>
      </c>
      <c r="I37" s="172">
        <v>65.221999999999994</v>
      </c>
      <c r="J37" s="16"/>
      <c r="K37" s="16"/>
      <c r="L37" s="16"/>
      <c r="M37" s="16"/>
      <c r="N37" s="16"/>
      <c r="O37" s="16"/>
      <c r="P37" s="16"/>
      <c r="Q37" s="16"/>
      <c r="R37" s="16"/>
      <c r="S37" s="16"/>
      <c r="T37" s="16"/>
    </row>
    <row r="38" spans="1:20" ht="15" customHeight="1">
      <c r="A38" s="561" t="s">
        <v>636</v>
      </c>
      <c r="F38" s="195"/>
      <c r="G38" s="645">
        <v>1</v>
      </c>
      <c r="H38" s="171">
        <v>7</v>
      </c>
      <c r="I38" s="171">
        <v>-2</v>
      </c>
      <c r="J38" s="16"/>
      <c r="K38" s="16"/>
      <c r="L38" s="16"/>
      <c r="M38" s="16"/>
      <c r="N38" s="16"/>
      <c r="O38" s="16"/>
      <c r="P38" s="16"/>
      <c r="Q38" s="16"/>
      <c r="R38" s="16"/>
      <c r="S38" s="16"/>
      <c r="T38" s="16"/>
    </row>
    <row r="39" spans="1:20" ht="15" customHeight="1">
      <c r="A39" s="195" t="s">
        <v>59</v>
      </c>
      <c r="F39" s="195"/>
      <c r="G39" s="646">
        <v>-190</v>
      </c>
      <c r="H39" s="387">
        <v>-203</v>
      </c>
      <c r="I39" s="387">
        <v>-193</v>
      </c>
      <c r="J39" s="16"/>
      <c r="K39" s="16"/>
      <c r="L39" s="16"/>
      <c r="M39" s="16"/>
      <c r="N39" s="16"/>
      <c r="O39" s="16"/>
      <c r="P39" s="16"/>
      <c r="Q39" s="16"/>
      <c r="R39" s="16"/>
      <c r="S39" s="16"/>
      <c r="T39" s="16"/>
    </row>
    <row r="40" spans="1:20" ht="15" customHeight="1">
      <c r="A40" s="195" t="s">
        <v>253</v>
      </c>
      <c r="F40" s="91" t="s">
        <v>208</v>
      </c>
      <c r="G40" s="646">
        <f>SUM(G34:G39)</f>
        <v>-401</v>
      </c>
      <c r="H40" s="387">
        <f>SUM(H34:H39)</f>
        <v>-419</v>
      </c>
      <c r="I40" s="387">
        <f>SUM(I34:I39)</f>
        <v>-333.548</v>
      </c>
      <c r="J40" s="16"/>
      <c r="K40" s="16"/>
      <c r="L40" s="16"/>
      <c r="M40" s="16"/>
      <c r="N40" s="16"/>
      <c r="O40" s="16"/>
      <c r="P40" s="16"/>
      <c r="Q40" s="16"/>
      <c r="R40" s="16"/>
      <c r="S40" s="16"/>
      <c r="T40" s="16"/>
    </row>
    <row r="41" spans="1:20" ht="15" customHeight="1">
      <c r="A41" s="195" t="s">
        <v>708</v>
      </c>
      <c r="F41" s="91">
        <v>5</v>
      </c>
      <c r="G41" s="645">
        <v>-10</v>
      </c>
      <c r="H41" s="171">
        <v>-9</v>
      </c>
      <c r="I41" s="171">
        <v>-30</v>
      </c>
      <c r="J41" s="16"/>
      <c r="K41" s="16"/>
      <c r="L41" s="16"/>
      <c r="M41" s="16"/>
      <c r="N41" s="16"/>
      <c r="O41" s="16"/>
      <c r="P41" s="16"/>
      <c r="Q41" s="16"/>
      <c r="R41" s="16"/>
      <c r="S41" s="16"/>
      <c r="T41" s="16"/>
    </row>
    <row r="42" spans="1:20" ht="15" customHeight="1">
      <c r="A42" s="538" t="s">
        <v>60</v>
      </c>
      <c r="B42" s="402"/>
      <c r="C42" s="402"/>
      <c r="D42" s="402"/>
      <c r="E42" s="402"/>
      <c r="F42" s="364"/>
      <c r="G42" s="646">
        <f>G40+G41</f>
        <v>-411</v>
      </c>
      <c r="H42" s="387">
        <f>H40+H41</f>
        <v>-428</v>
      </c>
      <c r="I42" s="387">
        <f>I40+I41</f>
        <v>-363.548</v>
      </c>
      <c r="J42" s="16"/>
      <c r="K42" s="16"/>
      <c r="L42" s="48"/>
      <c r="M42" s="34"/>
      <c r="N42" s="16"/>
      <c r="O42" s="16"/>
      <c r="P42" s="16"/>
      <c r="Q42" s="16"/>
      <c r="R42" s="16"/>
      <c r="S42" s="16"/>
      <c r="T42" s="16"/>
    </row>
    <row r="43" spans="1:20" ht="9" customHeight="1">
      <c r="A43" s="195"/>
      <c r="G43" s="317"/>
      <c r="J43" s="16"/>
      <c r="K43" s="16"/>
      <c r="L43" s="41"/>
      <c r="M43" s="34"/>
      <c r="N43" s="16"/>
      <c r="O43" s="16"/>
      <c r="P43" s="16"/>
      <c r="Q43" s="16"/>
      <c r="R43" s="16"/>
      <c r="S43" s="16"/>
      <c r="T43" s="16"/>
    </row>
    <row r="44" spans="1:20" ht="14.15" customHeight="1">
      <c r="A44" s="90" t="s">
        <v>709</v>
      </c>
      <c r="G44" s="317"/>
      <c r="J44" s="16"/>
      <c r="K44" s="16"/>
      <c r="L44" s="41"/>
      <c r="M44" s="34"/>
      <c r="N44" s="16"/>
      <c r="O44" s="16"/>
      <c r="P44" s="16"/>
      <c r="Q44" s="16"/>
      <c r="R44" s="16"/>
      <c r="S44" s="16"/>
      <c r="T44" s="16"/>
    </row>
    <row r="45" spans="1:20" ht="14.15" customHeight="1">
      <c r="A45" s="90"/>
      <c r="G45" s="317"/>
      <c r="J45" s="16"/>
      <c r="K45" s="16"/>
      <c r="L45" s="41"/>
      <c r="M45" s="34"/>
      <c r="N45" s="16"/>
      <c r="O45" s="16"/>
      <c r="P45" s="16"/>
      <c r="Q45" s="16"/>
      <c r="R45" s="16"/>
      <c r="S45" s="16"/>
      <c r="T45" s="16"/>
    </row>
    <row r="46" spans="1:20" ht="17.25" customHeight="1">
      <c r="A46" s="295" t="s">
        <v>607</v>
      </c>
      <c r="G46" s="317"/>
      <c r="J46" s="16"/>
      <c r="K46" s="16"/>
      <c r="L46" s="41"/>
      <c r="M46" s="34"/>
      <c r="N46" s="16"/>
      <c r="O46" s="16"/>
      <c r="P46" s="16"/>
      <c r="Q46" s="16"/>
      <c r="R46" s="16"/>
      <c r="S46" s="16"/>
      <c r="T46" s="16"/>
    </row>
    <row r="47" spans="1:20" ht="13.9" customHeight="1">
      <c r="A47" s="194"/>
      <c r="B47" s="194"/>
      <c r="G47" s="296" t="s">
        <v>10</v>
      </c>
      <c r="H47" s="297" t="s">
        <v>10</v>
      </c>
      <c r="I47" s="297" t="s">
        <v>10</v>
      </c>
      <c r="J47" s="16"/>
      <c r="K47" s="16"/>
      <c r="L47" s="32"/>
      <c r="M47" s="32"/>
      <c r="N47" s="16"/>
      <c r="O47" s="16"/>
      <c r="P47" s="16"/>
      <c r="Q47" s="16"/>
      <c r="R47" s="16"/>
      <c r="S47" s="16"/>
      <c r="T47" s="16"/>
    </row>
    <row r="48" spans="1:20" ht="17.25" customHeight="1">
      <c r="A48" s="364"/>
      <c r="B48" s="364"/>
      <c r="C48" s="402"/>
      <c r="D48" s="402"/>
      <c r="E48" s="402"/>
      <c r="F48" s="402"/>
      <c r="G48" s="365">
        <v>2021</v>
      </c>
      <c r="H48" s="366">
        <v>2020</v>
      </c>
      <c r="I48" s="366">
        <v>2019</v>
      </c>
      <c r="J48" s="16"/>
      <c r="K48" s="16"/>
      <c r="L48" s="32"/>
      <c r="M48" s="32"/>
      <c r="N48" s="16"/>
      <c r="O48" s="16"/>
      <c r="P48" s="16"/>
      <c r="Q48" s="16"/>
      <c r="R48" s="16"/>
      <c r="S48" s="16"/>
      <c r="T48" s="16"/>
    </row>
    <row r="49" spans="1:20" ht="15" customHeight="1">
      <c r="A49" s="193" t="s">
        <v>196</v>
      </c>
      <c r="B49" s="193"/>
      <c r="G49" s="641">
        <v>1958</v>
      </c>
      <c r="H49" s="172">
        <v>1494</v>
      </c>
      <c r="I49" s="172">
        <v>2385.0619999999999</v>
      </c>
      <c r="J49" s="16"/>
      <c r="K49" s="16"/>
      <c r="L49" s="32"/>
      <c r="M49" s="32"/>
      <c r="N49" s="16"/>
      <c r="O49" s="16"/>
      <c r="P49" s="16"/>
      <c r="Q49" s="16"/>
      <c r="R49" s="16"/>
      <c r="S49" s="16"/>
      <c r="T49" s="16"/>
    </row>
    <row r="50" spans="1:20" ht="15" customHeight="1">
      <c r="A50" s="763" t="s">
        <v>729</v>
      </c>
      <c r="B50" s="195"/>
      <c r="G50" s="641">
        <v>-17</v>
      </c>
      <c r="H50" s="172">
        <v>2</v>
      </c>
      <c r="I50" s="172">
        <v>-37.116694450000004</v>
      </c>
      <c r="J50" s="16"/>
      <c r="K50" s="16"/>
      <c r="L50" s="32"/>
      <c r="M50" s="32"/>
      <c r="N50" s="16"/>
      <c r="O50" s="16"/>
      <c r="P50" s="16"/>
      <c r="Q50" s="16"/>
      <c r="R50" s="16"/>
      <c r="S50" s="16"/>
      <c r="T50" s="16"/>
    </row>
    <row r="51" spans="1:20" ht="15" customHeight="1">
      <c r="A51" s="763" t="s">
        <v>254</v>
      </c>
      <c r="B51" s="195"/>
      <c r="G51" s="641">
        <v>-4</v>
      </c>
      <c r="H51" s="172">
        <v>246</v>
      </c>
      <c r="I51" s="172">
        <v>182.58693771345801</v>
      </c>
      <c r="J51" s="16"/>
      <c r="K51" s="16"/>
      <c r="L51" s="32"/>
      <c r="M51" s="32"/>
      <c r="N51" s="16"/>
      <c r="O51" s="16"/>
      <c r="P51" s="16"/>
      <c r="Q51" s="16"/>
      <c r="R51" s="16"/>
      <c r="S51" s="16"/>
      <c r="T51" s="16"/>
    </row>
    <row r="52" spans="1:20" ht="15" customHeight="1">
      <c r="A52" s="763" t="s">
        <v>255</v>
      </c>
      <c r="B52" s="195"/>
      <c r="G52" s="645">
        <v>342</v>
      </c>
      <c r="H52" s="171">
        <v>-1414</v>
      </c>
      <c r="I52" s="171">
        <v>-2138</v>
      </c>
      <c r="J52" s="16"/>
      <c r="K52" s="16"/>
      <c r="L52" s="32"/>
      <c r="M52" s="32"/>
      <c r="N52" s="16"/>
      <c r="O52" s="16"/>
      <c r="P52" s="16"/>
      <c r="Q52" s="16"/>
      <c r="R52" s="16"/>
      <c r="S52" s="16"/>
      <c r="T52" s="16"/>
    </row>
    <row r="53" spans="1:20" ht="15" customHeight="1">
      <c r="A53" s="763" t="s">
        <v>192</v>
      </c>
      <c r="B53" s="373"/>
      <c r="G53" s="646">
        <v>126</v>
      </c>
      <c r="H53" s="669">
        <v>-78</v>
      </c>
      <c r="I53" s="669">
        <v>-12</v>
      </c>
      <c r="J53" s="16"/>
      <c r="K53" s="16"/>
      <c r="L53" s="32"/>
      <c r="M53" s="32"/>
      <c r="N53" s="16"/>
      <c r="O53" s="16"/>
      <c r="P53" s="16"/>
      <c r="Q53" s="16"/>
      <c r="R53" s="16"/>
      <c r="S53" s="16"/>
      <c r="T53" s="16"/>
    </row>
    <row r="54" spans="1:20" ht="15" customHeight="1">
      <c r="A54" s="364" t="s">
        <v>197</v>
      </c>
      <c r="B54" s="364"/>
      <c r="C54" s="402"/>
      <c r="D54" s="402"/>
      <c r="E54" s="402"/>
      <c r="F54" s="402"/>
      <c r="G54" s="646">
        <f>SUM(G49:G53)</f>
        <v>2405</v>
      </c>
      <c r="H54" s="387">
        <f>SUM(H49:H53)</f>
        <v>250</v>
      </c>
      <c r="I54" s="387">
        <f>SUM(I49:I53)</f>
        <v>380.53224326345799</v>
      </c>
      <c r="J54" s="16"/>
      <c r="K54" s="16"/>
      <c r="L54" s="32"/>
      <c r="M54" s="32"/>
      <c r="N54" s="16"/>
      <c r="O54" s="16"/>
      <c r="P54" s="16"/>
      <c r="Q54" s="16"/>
      <c r="R54" s="16"/>
      <c r="S54" s="16"/>
      <c r="T54" s="16"/>
    </row>
    <row r="55" spans="1:20" ht="17.25" customHeight="1">
      <c r="A55" s="195"/>
      <c r="B55" s="149"/>
      <c r="C55" s="195"/>
      <c r="D55" s="97"/>
      <c r="E55" s="195"/>
      <c r="J55" s="16"/>
      <c r="K55" s="16"/>
      <c r="L55" s="32"/>
      <c r="M55" s="32"/>
      <c r="N55" s="16"/>
      <c r="O55" s="16"/>
      <c r="P55" s="16"/>
      <c r="Q55" s="16"/>
      <c r="R55" s="16"/>
      <c r="S55" s="16"/>
      <c r="T55" s="16"/>
    </row>
    <row r="56" spans="1:20" ht="15" customHeight="1">
      <c r="A56" s="295" t="s">
        <v>478</v>
      </c>
      <c r="J56" s="16"/>
      <c r="K56" s="16"/>
      <c r="L56" s="32"/>
      <c r="M56" s="32"/>
      <c r="N56" s="16"/>
      <c r="O56" s="16"/>
      <c r="P56" s="16"/>
      <c r="Q56" s="16"/>
      <c r="R56" s="16"/>
      <c r="S56" s="16"/>
      <c r="T56" s="16"/>
    </row>
    <row r="57" spans="1:20" ht="14.5" customHeight="1">
      <c r="A57" s="195"/>
      <c r="F57" s="948" t="s">
        <v>10</v>
      </c>
      <c r="G57" s="948"/>
      <c r="H57" s="950" t="s">
        <v>10</v>
      </c>
      <c r="I57" s="950"/>
      <c r="J57" s="16"/>
      <c r="K57" s="16"/>
      <c r="L57" s="32"/>
      <c r="M57" s="32"/>
      <c r="N57" s="16"/>
      <c r="O57" s="16"/>
      <c r="P57" s="16"/>
      <c r="Q57" s="16"/>
      <c r="R57" s="16"/>
      <c r="S57" s="16"/>
      <c r="T57" s="16"/>
    </row>
    <row r="58" spans="1:20" ht="14.5" customHeight="1">
      <c r="A58" s="195"/>
      <c r="F58" s="949">
        <v>2021</v>
      </c>
      <c r="G58" s="949"/>
      <c r="H58" s="951">
        <v>2020</v>
      </c>
      <c r="I58" s="951"/>
      <c r="J58" s="16"/>
      <c r="K58" s="16"/>
      <c r="L58" s="32"/>
      <c r="M58" s="32"/>
      <c r="N58" s="16"/>
      <c r="O58" s="16"/>
      <c r="P58" s="16"/>
      <c r="Q58" s="16"/>
      <c r="R58" s="16"/>
      <c r="S58" s="16"/>
      <c r="T58" s="16"/>
    </row>
    <row r="59" spans="1:20" ht="17.25" customHeight="1">
      <c r="A59" s="195"/>
      <c r="F59" s="296"/>
      <c r="G59" s="296" t="s">
        <v>209</v>
      </c>
      <c r="H59" s="297"/>
      <c r="I59" s="297" t="s">
        <v>209</v>
      </c>
      <c r="J59" s="16"/>
      <c r="K59" s="16"/>
      <c r="L59" s="32"/>
      <c r="M59" s="32"/>
      <c r="N59" s="16"/>
      <c r="O59" s="16"/>
      <c r="P59" s="16"/>
      <c r="Q59" s="16"/>
      <c r="R59" s="16"/>
      <c r="S59" s="16"/>
      <c r="T59" s="16"/>
    </row>
    <row r="60" spans="1:20" ht="15" customHeight="1">
      <c r="A60" s="195"/>
      <c r="F60" s="296"/>
      <c r="G60" s="296" t="s">
        <v>42</v>
      </c>
      <c r="H60" s="296"/>
      <c r="I60" s="297" t="s">
        <v>42</v>
      </c>
      <c r="J60" s="16"/>
      <c r="K60" s="16"/>
      <c r="L60" s="32"/>
      <c r="M60" s="32"/>
      <c r="N60" s="16"/>
      <c r="O60" s="16"/>
      <c r="P60" s="16"/>
      <c r="Q60" s="16"/>
      <c r="R60" s="16"/>
      <c r="S60" s="16"/>
      <c r="T60" s="16"/>
    </row>
    <row r="61" spans="1:20" ht="17.25" customHeight="1">
      <c r="A61" s="364"/>
      <c r="B61" s="402"/>
      <c r="C61" s="402"/>
      <c r="D61" s="402"/>
      <c r="E61" s="402"/>
      <c r="F61" s="365" t="s">
        <v>562</v>
      </c>
      <c r="G61" s="365" t="s">
        <v>153</v>
      </c>
      <c r="H61" s="366" t="s">
        <v>562</v>
      </c>
      <c r="I61" s="366" t="s">
        <v>153</v>
      </c>
      <c r="J61" s="16"/>
      <c r="K61" s="16"/>
      <c r="L61" s="32"/>
      <c r="M61" s="32"/>
      <c r="N61" s="16"/>
      <c r="O61" s="16"/>
      <c r="P61" s="16"/>
      <c r="Q61" s="16"/>
      <c r="R61" s="16"/>
      <c r="S61" s="16"/>
      <c r="T61" s="16"/>
    </row>
    <row r="62" spans="1:20" ht="15" customHeight="1">
      <c r="A62" s="195" t="s">
        <v>198</v>
      </c>
      <c r="F62" s="641">
        <v>26686</v>
      </c>
      <c r="G62" s="641">
        <v>7</v>
      </c>
      <c r="H62" s="198">
        <v>24023.2522590558</v>
      </c>
      <c r="I62" s="198">
        <v>9.4459999999999997</v>
      </c>
      <c r="J62" s="16"/>
      <c r="K62" s="16"/>
      <c r="L62" s="32"/>
      <c r="M62" s="32"/>
      <c r="N62" s="16"/>
      <c r="O62" s="16"/>
      <c r="P62" s="16"/>
      <c r="Q62" s="16"/>
      <c r="R62" s="16"/>
      <c r="S62" s="16"/>
      <c r="T62" s="16"/>
    </row>
    <row r="63" spans="1:20" ht="15" customHeight="1">
      <c r="A63" s="260" t="s">
        <v>256</v>
      </c>
      <c r="B63" s="16"/>
      <c r="C63" s="16"/>
      <c r="D63" s="16"/>
      <c r="E63" s="16"/>
      <c r="F63" s="646">
        <v>-23219</v>
      </c>
      <c r="G63" s="646">
        <v>-431</v>
      </c>
      <c r="H63" s="386">
        <v>-23272</v>
      </c>
      <c r="I63" s="386">
        <v>-447.05399999999997</v>
      </c>
      <c r="J63" s="16"/>
      <c r="K63" s="16"/>
      <c r="L63" s="16"/>
      <c r="M63" s="16"/>
      <c r="N63" s="16"/>
      <c r="O63" s="16"/>
      <c r="P63" s="16"/>
      <c r="Q63" s="16"/>
      <c r="R63" s="16"/>
      <c r="S63" s="16"/>
      <c r="T63" s="16"/>
    </row>
    <row r="64" spans="1:20" ht="15" customHeight="1">
      <c r="A64" s="301" t="s">
        <v>731</v>
      </c>
      <c r="B64" s="16"/>
      <c r="C64" s="16"/>
      <c r="D64" s="16"/>
      <c r="E64" s="16"/>
      <c r="F64" s="646">
        <f>SUM(F62:F63)</f>
        <v>3467</v>
      </c>
      <c r="G64" s="646">
        <f>SUM(G62:G63)</f>
        <v>-424</v>
      </c>
      <c r="H64" s="386">
        <f>SUM(H62:H63)</f>
        <v>751.2522590558001</v>
      </c>
      <c r="I64" s="386">
        <f>SUM(I62:I63)</f>
        <v>-437.60799999999995</v>
      </c>
      <c r="J64" s="16"/>
      <c r="K64" s="16"/>
      <c r="L64" s="16"/>
      <c r="M64" s="16"/>
      <c r="N64" s="16"/>
      <c r="O64" s="16"/>
      <c r="P64" s="16"/>
      <c r="Q64" s="16"/>
      <c r="R64" s="16"/>
      <c r="S64" s="16"/>
      <c r="T64" s="16"/>
    </row>
    <row r="65" spans="1:20" ht="15" customHeight="1">
      <c r="A65" s="301" t="s">
        <v>669</v>
      </c>
      <c r="B65" s="16"/>
      <c r="C65" s="16"/>
      <c r="D65" s="16"/>
      <c r="E65" s="16"/>
      <c r="F65" s="645">
        <v>-50</v>
      </c>
      <c r="G65" s="645">
        <v>0</v>
      </c>
      <c r="H65" s="266">
        <v>-26.170259055841598</v>
      </c>
      <c r="I65" s="266">
        <v>0</v>
      </c>
      <c r="J65" s="16"/>
      <c r="K65" s="16"/>
      <c r="L65" s="16"/>
      <c r="M65" s="16"/>
      <c r="N65" s="16"/>
      <c r="O65" s="16"/>
      <c r="P65" s="16"/>
      <c r="Q65" s="16"/>
      <c r="R65" s="16"/>
      <c r="S65" s="16"/>
      <c r="T65" s="16"/>
    </row>
    <row r="66" spans="1:20" ht="15" customHeight="1">
      <c r="A66" s="364" t="s">
        <v>730</v>
      </c>
      <c r="B66" s="402"/>
      <c r="C66" s="402"/>
      <c r="D66" s="402"/>
      <c r="E66" s="402"/>
      <c r="F66" s="646">
        <f>SUM(F64:F65)</f>
        <v>3417</v>
      </c>
      <c r="G66" s="646">
        <f>SUM(G64)</f>
        <v>-424</v>
      </c>
      <c r="H66" s="386">
        <f>H64+H65</f>
        <v>725.0819999999585</v>
      </c>
      <c r="I66" s="386">
        <f>I64+I65</f>
        <v>-437.60799999999995</v>
      </c>
      <c r="J66" s="16"/>
      <c r="K66" s="16"/>
      <c r="L66" s="16"/>
      <c r="M66" s="16"/>
      <c r="N66" s="16"/>
      <c r="O66" s="16"/>
      <c r="P66" s="16"/>
      <c r="Q66" s="16"/>
      <c r="R66" s="16"/>
      <c r="S66" s="16"/>
      <c r="T66" s="16"/>
    </row>
    <row r="67" spans="1:20" ht="15" customHeight="1">
      <c r="A67" s="195" t="s">
        <v>155</v>
      </c>
      <c r="F67" s="647"/>
      <c r="G67" s="647"/>
      <c r="H67" s="199"/>
      <c r="I67" s="199"/>
      <c r="J67" s="16"/>
      <c r="K67" s="16"/>
      <c r="L67" s="16"/>
      <c r="M67" s="16"/>
      <c r="N67" s="16"/>
      <c r="O67" s="16"/>
      <c r="P67" s="16"/>
      <c r="Q67" s="16"/>
      <c r="R67" s="16"/>
      <c r="S67" s="16"/>
      <c r="T67" s="16"/>
    </row>
    <row r="68" spans="1:20" ht="15" customHeight="1">
      <c r="A68" s="195" t="s">
        <v>55</v>
      </c>
      <c r="F68" s="647"/>
      <c r="G68" s="647"/>
      <c r="H68" s="199"/>
      <c r="I68" s="199"/>
      <c r="J68" s="16"/>
      <c r="K68" s="16"/>
      <c r="L68" s="34"/>
      <c r="M68" s="34"/>
      <c r="N68" s="34"/>
      <c r="O68" s="16"/>
      <c r="P68" s="16"/>
      <c r="Q68" s="16"/>
      <c r="R68" s="16"/>
      <c r="S68" s="16"/>
      <c r="T68" s="16"/>
    </row>
    <row r="69" spans="1:20" ht="15" customHeight="1">
      <c r="A69" s="561" t="s">
        <v>637</v>
      </c>
      <c r="F69" s="641">
        <v>-18071</v>
      </c>
      <c r="G69" s="641">
        <v>0</v>
      </c>
      <c r="H69" s="198">
        <v>-18042.810000000001</v>
      </c>
      <c r="I69" s="198">
        <v>0</v>
      </c>
      <c r="J69" s="16"/>
      <c r="K69" s="16"/>
      <c r="L69" s="41"/>
      <c r="M69" s="41"/>
      <c r="N69" s="41"/>
      <c r="O69" s="16"/>
      <c r="P69" s="16"/>
      <c r="Q69" s="16"/>
      <c r="R69" s="16"/>
      <c r="S69" s="16"/>
      <c r="T69" s="16"/>
    </row>
    <row r="70" spans="1:20" ht="15" customHeight="1">
      <c r="A70" s="561" t="s">
        <v>638</v>
      </c>
      <c r="F70" s="646">
        <v>23240</v>
      </c>
      <c r="G70" s="646">
        <v>0</v>
      </c>
      <c r="H70" s="386">
        <v>20789.832259055802</v>
      </c>
      <c r="I70" s="386">
        <v>1.4079999999999999</v>
      </c>
      <c r="J70" s="16"/>
      <c r="K70" s="16"/>
      <c r="L70" s="41"/>
      <c r="M70" s="41"/>
      <c r="N70" s="41"/>
      <c r="O70" s="16"/>
      <c r="P70" s="16"/>
      <c r="Q70" s="16"/>
      <c r="R70" s="16"/>
      <c r="S70" s="16"/>
      <c r="T70" s="16"/>
    </row>
    <row r="71" spans="1:20" s="397" customFormat="1" ht="15" customHeight="1">
      <c r="A71" s="397" t="s">
        <v>563</v>
      </c>
      <c r="F71" s="645">
        <f>SUM(F69:F70)</f>
        <v>5169</v>
      </c>
      <c r="G71" s="645">
        <f>SUM(G69+G70)</f>
        <v>0</v>
      </c>
      <c r="H71" s="267">
        <f>SUM(H69:H70)</f>
        <v>2747.0222590558005</v>
      </c>
      <c r="I71" s="456">
        <f>SUM(I69:I70)</f>
        <v>1.4079999999999999</v>
      </c>
    </row>
    <row r="72" spans="1:20" ht="15" customHeight="1">
      <c r="A72" s="561" t="s">
        <v>951</v>
      </c>
      <c r="F72" s="646">
        <v>-50</v>
      </c>
      <c r="G72" s="646">
        <v>0</v>
      </c>
      <c r="H72" s="386">
        <v>-26.170259055841598</v>
      </c>
      <c r="I72" s="386">
        <v>0</v>
      </c>
      <c r="J72" s="16"/>
      <c r="K72" s="16"/>
      <c r="L72" s="33"/>
      <c r="M72" s="32"/>
      <c r="N72" s="84"/>
      <c r="O72" s="16"/>
      <c r="P72" s="16"/>
      <c r="Q72" s="16"/>
      <c r="R72" s="16"/>
      <c r="S72" s="16"/>
      <c r="T72" s="16"/>
    </row>
    <row r="73" spans="1:20" ht="15" customHeight="1">
      <c r="A73" s="561" t="s">
        <v>952</v>
      </c>
      <c r="F73" s="641">
        <f>SUM(F71:F72)</f>
        <v>5119</v>
      </c>
      <c r="G73" s="641">
        <f t="shared" ref="G73:I73" si="0">SUM(G71:G72)</f>
        <v>0</v>
      </c>
      <c r="H73" s="267">
        <f t="shared" si="0"/>
        <v>2720.8519999999589</v>
      </c>
      <c r="I73" s="397">
        <f t="shared" si="0"/>
        <v>1.4079999999999999</v>
      </c>
      <c r="J73" s="16"/>
      <c r="K73" s="16"/>
      <c r="L73" s="33"/>
      <c r="M73" s="32"/>
      <c r="N73" s="84"/>
      <c r="O73" s="16"/>
      <c r="P73" s="16"/>
      <c r="Q73" s="16"/>
      <c r="R73" s="16"/>
      <c r="S73" s="16"/>
      <c r="T73" s="16"/>
    </row>
    <row r="74" spans="1:20" ht="15" customHeight="1">
      <c r="A74" s="195" t="s">
        <v>56</v>
      </c>
      <c r="F74" s="641"/>
      <c r="G74" s="641"/>
      <c r="H74" s="198"/>
      <c r="I74" s="198"/>
      <c r="J74" s="16"/>
      <c r="K74" s="16"/>
      <c r="L74" s="32"/>
      <c r="M74" s="33"/>
      <c r="N74" s="84"/>
      <c r="O74" s="16"/>
      <c r="P74" s="16"/>
      <c r="Q74" s="16"/>
      <c r="R74" s="16"/>
      <c r="S74" s="16"/>
      <c r="T74" s="16"/>
    </row>
    <row r="75" spans="1:20" ht="15" customHeight="1">
      <c r="A75" s="561" t="s">
        <v>637</v>
      </c>
      <c r="F75" s="641">
        <v>-4245</v>
      </c>
      <c r="G75" s="641">
        <v>-39</v>
      </c>
      <c r="H75" s="198">
        <v>-4309.6469999999999</v>
      </c>
      <c r="I75" s="198">
        <v>-40.270000000000003</v>
      </c>
      <c r="J75" s="16"/>
      <c r="K75" s="16"/>
      <c r="L75" s="33"/>
      <c r="M75" s="32"/>
      <c r="N75" s="84"/>
      <c r="O75" s="16"/>
      <c r="P75" s="16"/>
      <c r="Q75" s="16"/>
      <c r="R75" s="16"/>
      <c r="S75" s="16"/>
      <c r="T75" s="16"/>
    </row>
    <row r="76" spans="1:20" ht="15" customHeight="1">
      <c r="A76" s="561" t="s">
        <v>638</v>
      </c>
      <c r="F76" s="646">
        <v>3446</v>
      </c>
      <c r="G76" s="646">
        <v>7</v>
      </c>
      <c r="H76" s="386">
        <v>3233</v>
      </c>
      <c r="I76" s="386">
        <v>8.0380000000000003</v>
      </c>
      <c r="J76" s="16"/>
      <c r="K76" s="16"/>
      <c r="L76" s="33"/>
      <c r="M76" s="32"/>
      <c r="N76" s="84"/>
      <c r="O76" s="16"/>
      <c r="P76" s="16"/>
      <c r="Q76" s="16"/>
      <c r="R76" s="16"/>
      <c r="S76" s="16"/>
      <c r="T76" s="16"/>
    </row>
    <row r="77" spans="1:20" ht="15" customHeight="1">
      <c r="A77" s="561" t="s">
        <v>639</v>
      </c>
      <c r="F77" s="641">
        <f>F75+F76</f>
        <v>-799</v>
      </c>
      <c r="G77" s="641">
        <f>G75+G76</f>
        <v>-32</v>
      </c>
      <c r="H77" s="198">
        <f>H75+H76</f>
        <v>-1076.6469999999999</v>
      </c>
      <c r="I77" s="198">
        <f>I75+I76</f>
        <v>-32.231999999999999</v>
      </c>
      <c r="J77" s="16"/>
      <c r="K77" s="16"/>
      <c r="L77" s="33"/>
      <c r="M77" s="32"/>
      <c r="N77" s="84"/>
      <c r="O77" s="16"/>
      <c r="P77" s="16"/>
      <c r="Q77" s="16"/>
      <c r="R77" s="16"/>
      <c r="S77" s="16"/>
      <c r="T77" s="16"/>
    </row>
    <row r="78" spans="1:20" ht="15" customHeight="1">
      <c r="A78" s="195" t="s">
        <v>57</v>
      </c>
      <c r="F78" s="641"/>
      <c r="G78" s="641"/>
      <c r="H78" s="198"/>
      <c r="I78" s="198"/>
      <c r="J78" s="16"/>
      <c r="K78" s="16"/>
      <c r="L78" s="32"/>
      <c r="M78" s="33"/>
      <c r="N78" s="84"/>
      <c r="O78" s="16"/>
      <c r="P78" s="16"/>
      <c r="Q78" s="16"/>
      <c r="R78" s="16"/>
      <c r="S78" s="16"/>
      <c r="T78" s="16"/>
    </row>
    <row r="79" spans="1:20" ht="15" customHeight="1">
      <c r="A79" s="565" t="s">
        <v>640</v>
      </c>
      <c r="B79" s="402"/>
      <c r="C79" s="402"/>
      <c r="D79" s="402"/>
      <c r="E79" s="402"/>
      <c r="F79" s="646">
        <v>-903</v>
      </c>
      <c r="G79" s="646">
        <v>-392</v>
      </c>
      <c r="H79" s="386">
        <v>-919.1</v>
      </c>
      <c r="I79" s="386">
        <v>-406.78399999999999</v>
      </c>
      <c r="J79" s="16"/>
      <c r="K79" s="16"/>
      <c r="L79" s="33"/>
      <c r="M79" s="32"/>
      <c r="N79" s="84"/>
      <c r="O79" s="16"/>
      <c r="P79" s="16"/>
      <c r="Q79" s="16"/>
      <c r="R79" s="16"/>
      <c r="S79" s="16"/>
      <c r="T79" s="16"/>
    </row>
    <row r="80" spans="1:20" ht="6" customHeight="1">
      <c r="A80" s="129"/>
      <c r="B80" s="16"/>
      <c r="C80" s="16"/>
      <c r="D80" s="16"/>
      <c r="E80" s="16"/>
      <c r="F80" s="161"/>
      <c r="G80" s="161"/>
      <c r="H80" s="266"/>
      <c r="I80" s="266"/>
      <c r="J80" s="16"/>
      <c r="K80" s="16"/>
      <c r="L80" s="33"/>
      <c r="M80" s="32"/>
      <c r="N80" s="84"/>
      <c r="O80" s="16"/>
      <c r="P80" s="16"/>
      <c r="Q80" s="16"/>
      <c r="R80" s="16"/>
      <c r="S80" s="16"/>
      <c r="T80" s="16"/>
    </row>
    <row r="81" spans="1:20" ht="14">
      <c r="A81" s="868" t="s">
        <v>790</v>
      </c>
      <c r="B81" s="869"/>
      <c r="C81" s="869"/>
      <c r="D81" s="869"/>
      <c r="E81" s="869"/>
      <c r="F81" s="869"/>
      <c r="G81" s="869"/>
      <c r="H81" s="869"/>
      <c r="I81" s="869"/>
      <c r="J81" s="16"/>
      <c r="K81" s="16"/>
      <c r="L81" s="32"/>
      <c r="M81" s="33"/>
      <c r="N81" s="84"/>
      <c r="O81" s="16"/>
      <c r="P81" s="16"/>
      <c r="Q81" s="16"/>
      <c r="R81" s="16"/>
      <c r="S81" s="16"/>
      <c r="T81" s="16"/>
    </row>
    <row r="82" spans="1:20" ht="14">
      <c r="A82" s="860" t="s">
        <v>789</v>
      </c>
      <c r="B82" s="860"/>
      <c r="C82" s="860"/>
      <c r="D82" s="860"/>
      <c r="E82" s="860"/>
      <c r="F82" s="860"/>
      <c r="G82" s="860"/>
      <c r="H82" s="860"/>
      <c r="I82" s="860"/>
      <c r="J82" s="16"/>
      <c r="K82" s="16"/>
      <c r="L82" s="32"/>
      <c r="M82" s="33"/>
      <c r="N82" s="84"/>
      <c r="O82" s="16"/>
      <c r="P82" s="16"/>
      <c r="Q82" s="16"/>
      <c r="R82" s="16"/>
      <c r="S82" s="16"/>
      <c r="T82" s="16"/>
    </row>
    <row r="83" spans="1:20" ht="10" customHeight="1">
      <c r="A83" s="597"/>
      <c r="B83" s="90"/>
      <c r="C83" s="90"/>
      <c r="D83" s="90"/>
      <c r="E83" s="90"/>
      <c r="F83" s="237"/>
      <c r="G83" s="237"/>
      <c r="H83" s="237"/>
      <c r="I83" s="237"/>
      <c r="J83" s="16"/>
      <c r="K83" s="16"/>
      <c r="L83" s="32"/>
      <c r="M83" s="33"/>
      <c r="N83" s="84"/>
      <c r="O83" s="16"/>
      <c r="P83" s="16"/>
      <c r="Q83" s="16"/>
      <c r="R83" s="16"/>
      <c r="S83" s="16"/>
      <c r="T83" s="16"/>
    </row>
    <row r="84" spans="1:20" ht="10" customHeight="1">
      <c r="A84" s="304"/>
      <c r="B84" s="304"/>
      <c r="C84" s="304"/>
      <c r="D84" s="304"/>
      <c r="E84" s="304"/>
      <c r="J84" s="16"/>
      <c r="K84" s="16"/>
      <c r="L84" s="32"/>
      <c r="M84" s="33"/>
      <c r="N84" s="84"/>
      <c r="O84" s="16"/>
      <c r="P84" s="16"/>
      <c r="Q84" s="16"/>
      <c r="R84" s="16"/>
      <c r="S84" s="16"/>
      <c r="T84" s="16"/>
    </row>
    <row r="85" spans="1:20" ht="3.65" customHeight="1">
      <c r="A85" s="304"/>
      <c r="B85" s="304"/>
      <c r="C85" s="304"/>
      <c r="D85" s="304"/>
      <c r="E85" s="304"/>
      <c r="J85" s="16"/>
      <c r="K85" s="16"/>
      <c r="L85" s="32"/>
      <c r="M85" s="33"/>
      <c r="N85" s="84"/>
      <c r="O85" s="16"/>
      <c r="P85" s="16"/>
      <c r="Q85" s="16"/>
      <c r="R85" s="16"/>
      <c r="S85" s="16"/>
      <c r="T85" s="16"/>
    </row>
    <row r="86" spans="1:20" ht="17.25" customHeight="1">
      <c r="A86" s="295" t="s">
        <v>479</v>
      </c>
      <c r="J86" s="16"/>
      <c r="K86" s="16"/>
      <c r="L86" s="33"/>
      <c r="M86" s="32"/>
      <c r="N86" s="84"/>
      <c r="O86" s="16"/>
      <c r="P86" s="16"/>
      <c r="Q86" s="16"/>
      <c r="R86" s="16"/>
      <c r="S86" s="16"/>
      <c r="T86" s="16"/>
    </row>
    <row r="87" spans="1:20" ht="17.25" customHeight="1">
      <c r="A87" s="293"/>
      <c r="B87" s="325"/>
      <c r="C87" s="325"/>
      <c r="D87" s="296"/>
      <c r="E87" s="296" t="s">
        <v>10</v>
      </c>
      <c r="F87" s="296"/>
      <c r="G87" s="297"/>
      <c r="H87" s="296"/>
      <c r="I87" s="297" t="s">
        <v>10</v>
      </c>
      <c r="J87" s="16"/>
      <c r="K87" s="16"/>
      <c r="L87" s="33"/>
      <c r="M87" s="32"/>
      <c r="N87" s="84"/>
      <c r="O87" s="16"/>
      <c r="P87" s="16"/>
      <c r="Q87" s="16"/>
      <c r="R87" s="16"/>
      <c r="S87" s="16"/>
      <c r="T87" s="16"/>
    </row>
    <row r="88" spans="1:20" ht="17.25" customHeight="1">
      <c r="A88" s="293"/>
      <c r="B88" s="325"/>
      <c r="C88" s="325"/>
      <c r="D88" s="296" t="s">
        <v>420</v>
      </c>
      <c r="E88" s="296">
        <v>2021</v>
      </c>
      <c r="F88" s="296"/>
      <c r="G88" s="297"/>
      <c r="H88" s="297" t="s">
        <v>421</v>
      </c>
      <c r="I88" s="297">
        <v>2020</v>
      </c>
      <c r="J88" s="16"/>
      <c r="K88" s="16"/>
      <c r="L88" s="32"/>
      <c r="M88" s="33"/>
      <c r="N88" s="84"/>
      <c r="O88" s="16"/>
      <c r="P88" s="16"/>
      <c r="Q88" s="16"/>
      <c r="R88" s="16"/>
      <c r="S88" s="16"/>
      <c r="T88" s="16"/>
    </row>
    <row r="89" spans="1:20" ht="17.25" customHeight="1">
      <c r="A89" s="442"/>
      <c r="B89" s="365" t="s">
        <v>366</v>
      </c>
      <c r="C89" s="365" t="s">
        <v>52</v>
      </c>
      <c r="D89" s="365" t="s">
        <v>732</v>
      </c>
      <c r="E89" s="365" t="s">
        <v>38</v>
      </c>
      <c r="F89" s="366" t="s">
        <v>366</v>
      </c>
      <c r="G89" s="366" t="s">
        <v>52</v>
      </c>
      <c r="H89" s="366" t="s">
        <v>732</v>
      </c>
      <c r="I89" s="366" t="s">
        <v>38</v>
      </c>
      <c r="J89" s="16"/>
      <c r="L89" s="32"/>
      <c r="M89" s="32"/>
      <c r="N89" s="84"/>
      <c r="O89" s="16"/>
      <c r="P89" s="16"/>
      <c r="Q89" s="16"/>
      <c r="R89" s="16"/>
      <c r="S89" s="16"/>
      <c r="T89" s="16"/>
    </row>
    <row r="90" spans="1:20" ht="15" customHeight="1">
      <c r="A90" s="132" t="s">
        <v>334</v>
      </c>
      <c r="B90" s="641">
        <v>12499</v>
      </c>
      <c r="C90" s="641">
        <v>5587</v>
      </c>
      <c r="D90" s="641">
        <v>5920</v>
      </c>
      <c r="E90" s="641">
        <f>SUM(B90:D90)</f>
        <v>24006</v>
      </c>
      <c r="F90" s="198">
        <v>12122</v>
      </c>
      <c r="G90" s="198">
        <v>5522</v>
      </c>
      <c r="H90" s="198">
        <v>6082</v>
      </c>
      <c r="I90" s="198">
        <v>23726</v>
      </c>
      <c r="J90" s="16"/>
      <c r="K90" s="16"/>
      <c r="L90" s="32"/>
      <c r="M90" s="32"/>
      <c r="N90" s="84"/>
      <c r="O90" s="16"/>
      <c r="P90" s="16"/>
      <c r="Q90" s="16"/>
      <c r="R90" s="16"/>
      <c r="S90" s="16"/>
      <c r="T90" s="16"/>
    </row>
    <row r="91" spans="1:20" ht="15" customHeight="1">
      <c r="A91" s="195" t="s">
        <v>64</v>
      </c>
      <c r="B91" s="641">
        <v>0</v>
      </c>
      <c r="C91" s="641">
        <v>0</v>
      </c>
      <c r="D91" s="641">
        <v>13</v>
      </c>
      <c r="E91" s="641">
        <f t="shared" ref="E91:E99" si="1">SUM(B91:D91)</f>
        <v>13</v>
      </c>
      <c r="F91" s="198" t="s">
        <v>711</v>
      </c>
      <c r="G91" s="198" t="s">
        <v>711</v>
      </c>
      <c r="H91" s="198">
        <v>17</v>
      </c>
      <c r="I91" s="198">
        <v>17</v>
      </c>
      <c r="J91" s="16"/>
      <c r="K91" s="16"/>
      <c r="L91" s="32"/>
      <c r="M91" s="32"/>
      <c r="N91" s="84"/>
      <c r="O91" s="16"/>
      <c r="P91" s="16"/>
      <c r="Q91" s="16"/>
      <c r="R91" s="16"/>
      <c r="S91" s="16"/>
      <c r="T91" s="16"/>
    </row>
    <row r="92" spans="1:20" ht="15" customHeight="1">
      <c r="A92" s="195" t="s">
        <v>252</v>
      </c>
      <c r="B92" s="641">
        <v>0</v>
      </c>
      <c r="C92" s="641">
        <v>0</v>
      </c>
      <c r="D92" s="641">
        <v>0</v>
      </c>
      <c r="E92" s="641">
        <f t="shared" si="1"/>
        <v>0</v>
      </c>
      <c r="F92" s="198" t="s">
        <v>711</v>
      </c>
      <c r="G92" s="198" t="s">
        <v>711</v>
      </c>
      <c r="H92" s="198">
        <v>-67</v>
      </c>
      <c r="I92" s="198">
        <v>-67</v>
      </c>
      <c r="J92" s="16"/>
      <c r="K92" s="16"/>
      <c r="L92" s="32"/>
      <c r="M92" s="32"/>
      <c r="N92" s="32"/>
      <c r="O92" s="16"/>
      <c r="P92" s="16"/>
      <c r="Q92" s="16"/>
      <c r="R92" s="16"/>
      <c r="S92" s="16"/>
      <c r="T92" s="16"/>
    </row>
    <row r="93" spans="1:20" ht="31" customHeight="1">
      <c r="A93" s="371" t="s">
        <v>564</v>
      </c>
      <c r="B93" s="641">
        <v>1092</v>
      </c>
      <c r="C93" s="641">
        <v>560</v>
      </c>
      <c r="D93" s="641">
        <v>306</v>
      </c>
      <c r="E93" s="641">
        <f t="shared" si="1"/>
        <v>1958</v>
      </c>
      <c r="F93" s="267">
        <v>1109</v>
      </c>
      <c r="G93" s="267">
        <v>206</v>
      </c>
      <c r="H93" s="267">
        <v>179</v>
      </c>
      <c r="I93" s="267">
        <v>1494</v>
      </c>
      <c r="J93" s="16"/>
      <c r="K93" s="16"/>
      <c r="L93" s="16"/>
      <c r="M93" s="16"/>
      <c r="N93" s="16"/>
      <c r="O93" s="16"/>
      <c r="P93" s="16"/>
      <c r="Q93" s="16"/>
      <c r="R93" s="16"/>
      <c r="S93" s="16"/>
      <c r="T93" s="16"/>
    </row>
    <row r="94" spans="1:20" ht="31" customHeight="1">
      <c r="A94" s="371" t="s">
        <v>953</v>
      </c>
      <c r="B94" s="641">
        <v>0</v>
      </c>
      <c r="C94" s="641">
        <v>0</v>
      </c>
      <c r="D94" s="641">
        <v>-17</v>
      </c>
      <c r="E94" s="641">
        <f>SUM(B94:D94)</f>
        <v>-17</v>
      </c>
      <c r="F94" s="267" t="s">
        <v>711</v>
      </c>
      <c r="G94" s="267" t="s">
        <v>711</v>
      </c>
      <c r="H94" s="267">
        <v>2</v>
      </c>
      <c r="I94" s="198">
        <v>2</v>
      </c>
      <c r="J94" s="16"/>
      <c r="K94" s="16"/>
      <c r="L94" s="16"/>
      <c r="M94" s="16"/>
      <c r="N94" s="16"/>
      <c r="O94" s="16"/>
      <c r="P94" s="16"/>
      <c r="Q94" s="16"/>
      <c r="R94" s="16"/>
      <c r="S94" s="16"/>
      <c r="T94" s="16"/>
    </row>
    <row r="95" spans="1:20" ht="15" customHeight="1">
      <c r="A95" s="195" t="s">
        <v>710</v>
      </c>
      <c r="B95" s="641">
        <v>181</v>
      </c>
      <c r="C95" s="641">
        <v>39</v>
      </c>
      <c r="D95" s="641">
        <v>124</v>
      </c>
      <c r="E95" s="641">
        <f t="shared" si="1"/>
        <v>344</v>
      </c>
      <c r="F95" s="198">
        <v>230</v>
      </c>
      <c r="G95" s="198">
        <v>60</v>
      </c>
      <c r="H95" s="198">
        <v>146</v>
      </c>
      <c r="I95" s="198">
        <v>436</v>
      </c>
      <c r="J95" s="16"/>
      <c r="K95" s="16"/>
      <c r="L95" s="16"/>
      <c r="M95" s="16"/>
      <c r="N95" s="16"/>
      <c r="O95" s="16"/>
      <c r="P95" s="16"/>
      <c r="Q95" s="16"/>
      <c r="R95" s="16"/>
      <c r="S95" s="16"/>
      <c r="T95" s="16"/>
    </row>
    <row r="96" spans="1:20" ht="15" customHeight="1">
      <c r="A96" s="195" t="s">
        <v>66</v>
      </c>
      <c r="B96" s="641">
        <v>100</v>
      </c>
      <c r="C96" s="641">
        <v>72</v>
      </c>
      <c r="D96" s="641">
        <v>222</v>
      </c>
      <c r="E96" s="641">
        <f t="shared" si="1"/>
        <v>394</v>
      </c>
      <c r="F96" s="198">
        <v>104</v>
      </c>
      <c r="G96" s="198">
        <v>12</v>
      </c>
      <c r="H96" s="198">
        <v>282</v>
      </c>
      <c r="I96" s="198">
        <v>398</v>
      </c>
      <c r="J96" s="16"/>
      <c r="K96" s="16"/>
      <c r="L96" s="16"/>
      <c r="M96" s="16"/>
      <c r="N96" s="16"/>
      <c r="O96" s="16"/>
      <c r="P96" s="16"/>
      <c r="Q96" s="16"/>
      <c r="R96" s="16"/>
      <c r="S96" s="16"/>
      <c r="T96" s="16"/>
    </row>
    <row r="97" spans="1:20" ht="15" customHeight="1">
      <c r="A97" s="195" t="s">
        <v>67</v>
      </c>
      <c r="B97" s="641">
        <v>-501</v>
      </c>
      <c r="C97" s="641">
        <v>-159</v>
      </c>
      <c r="D97" s="641">
        <v>-475</v>
      </c>
      <c r="E97" s="641">
        <f t="shared" si="1"/>
        <v>-1135</v>
      </c>
      <c r="F97" s="198">
        <v>-467</v>
      </c>
      <c r="G97" s="198">
        <v>-166</v>
      </c>
      <c r="H97" s="198">
        <v>-507</v>
      </c>
      <c r="I97" s="198">
        <v>-1140</v>
      </c>
      <c r="J97" s="16"/>
      <c r="K97" s="16"/>
      <c r="L97" s="16"/>
      <c r="M97" s="16"/>
      <c r="N97" s="16"/>
      <c r="O97" s="16"/>
      <c r="P97" s="16"/>
      <c r="Q97" s="16"/>
      <c r="R97" s="16"/>
      <c r="S97" s="16"/>
      <c r="T97" s="16"/>
    </row>
    <row r="98" spans="1:20" ht="15" customHeight="1">
      <c r="A98" s="763" t="s">
        <v>50</v>
      </c>
      <c r="B98" s="645">
        <v>0</v>
      </c>
      <c r="C98" s="645">
        <v>0</v>
      </c>
      <c r="D98" s="645">
        <v>-47</v>
      </c>
      <c r="E98" s="645">
        <f>SUM(B98:D98)</f>
        <v>-47</v>
      </c>
      <c r="F98" s="352">
        <v>46</v>
      </c>
      <c r="G98" s="266">
        <v>-47</v>
      </c>
      <c r="H98" s="266">
        <v>21</v>
      </c>
      <c r="I98" s="266">
        <v>20</v>
      </c>
      <c r="J98" s="16"/>
      <c r="K98" s="16"/>
      <c r="L98" s="16"/>
      <c r="M98" s="16"/>
      <c r="N98" s="16"/>
      <c r="O98" s="16"/>
      <c r="P98" s="16"/>
      <c r="Q98" s="16"/>
      <c r="R98" s="16"/>
      <c r="S98" s="16"/>
      <c r="T98" s="16"/>
    </row>
    <row r="99" spans="1:20" ht="15" customHeight="1">
      <c r="A99" s="195" t="s">
        <v>68</v>
      </c>
      <c r="B99" s="646">
        <v>961</v>
      </c>
      <c r="C99" s="646">
        <v>0</v>
      </c>
      <c r="D99" s="646">
        <v>166</v>
      </c>
      <c r="E99" s="646">
        <f t="shared" si="1"/>
        <v>1127</v>
      </c>
      <c r="F99" s="386">
        <v>-645</v>
      </c>
      <c r="G99" s="386" t="s">
        <v>711</v>
      </c>
      <c r="H99" s="386">
        <v>-235</v>
      </c>
      <c r="I99" s="386">
        <v>-880</v>
      </c>
      <c r="J99" s="16"/>
      <c r="K99" s="16"/>
      <c r="L99" s="16"/>
      <c r="M99" s="16"/>
      <c r="N99" s="16"/>
      <c r="O99" s="16"/>
      <c r="P99" s="16"/>
      <c r="Q99" s="16"/>
      <c r="R99" s="16"/>
      <c r="S99" s="16"/>
      <c r="T99" s="16"/>
    </row>
    <row r="100" spans="1:20" ht="15" customHeight="1">
      <c r="A100" s="443" t="s">
        <v>335</v>
      </c>
      <c r="B100" s="646">
        <f t="shared" ref="B100:I100" si="2">SUM(B90:B99)</f>
        <v>14332</v>
      </c>
      <c r="C100" s="646">
        <f t="shared" si="2"/>
        <v>6099</v>
      </c>
      <c r="D100" s="646">
        <f t="shared" si="2"/>
        <v>6212</v>
      </c>
      <c r="E100" s="646">
        <f t="shared" si="2"/>
        <v>26643</v>
      </c>
      <c r="F100" s="386">
        <f t="shared" si="2"/>
        <v>12499</v>
      </c>
      <c r="G100" s="386">
        <f t="shared" si="2"/>
        <v>5587</v>
      </c>
      <c r="H100" s="386">
        <f t="shared" si="2"/>
        <v>5920</v>
      </c>
      <c r="I100" s="386">
        <f t="shared" si="2"/>
        <v>24006</v>
      </c>
      <c r="J100" s="16"/>
      <c r="K100" s="16"/>
      <c r="L100" s="16"/>
      <c r="M100" s="16"/>
      <c r="N100" s="16"/>
      <c r="O100" s="16"/>
      <c r="P100" s="16"/>
      <c r="Q100" s="16"/>
      <c r="R100" s="16"/>
      <c r="S100" s="16"/>
      <c r="T100" s="16"/>
    </row>
    <row r="101" spans="1:20" ht="9" customHeight="1">
      <c r="A101" s="238"/>
      <c r="B101" s="237"/>
      <c r="C101" s="237"/>
      <c r="D101" s="239"/>
      <c r="J101" s="16"/>
      <c r="K101" s="16"/>
      <c r="L101" s="16"/>
      <c r="M101" s="16"/>
      <c r="N101" s="16"/>
      <c r="O101" s="16"/>
      <c r="P101" s="16"/>
      <c r="Q101" s="16"/>
      <c r="R101" s="16"/>
      <c r="S101" s="16"/>
      <c r="T101" s="16"/>
    </row>
    <row r="102" spans="1:20" ht="17.149999999999999" customHeight="1">
      <c r="A102" s="238" t="s">
        <v>769</v>
      </c>
      <c r="B102" s="237"/>
      <c r="C102" s="237"/>
      <c r="D102" s="239"/>
      <c r="J102" s="16"/>
      <c r="K102" s="16"/>
      <c r="L102" s="16"/>
      <c r="M102" s="16"/>
      <c r="N102" s="16"/>
      <c r="O102" s="16"/>
      <c r="P102" s="16"/>
      <c r="Q102" s="16"/>
      <c r="R102" s="16"/>
      <c r="S102" s="16"/>
      <c r="T102" s="16"/>
    </row>
    <row r="103" spans="1:20" ht="17.149999999999999" customHeight="1">
      <c r="A103" s="237"/>
      <c r="B103" s="237"/>
      <c r="C103" s="239"/>
      <c r="I103" s="16"/>
      <c r="J103" s="16"/>
      <c r="K103" s="16"/>
      <c r="L103" s="16"/>
      <c r="M103" s="16"/>
      <c r="N103" s="16"/>
      <c r="O103" s="16"/>
      <c r="P103" s="16"/>
      <c r="Q103" s="16"/>
      <c r="R103" s="16"/>
      <c r="S103" s="16"/>
    </row>
    <row r="104" spans="1:20" ht="17.25" customHeight="1">
      <c r="A104" s="201" t="s">
        <v>423</v>
      </c>
      <c r="F104" s="325"/>
      <c r="G104" s="325"/>
      <c r="H104" s="325"/>
      <c r="I104" s="325"/>
      <c r="J104" s="16"/>
      <c r="K104" s="16"/>
      <c r="L104" s="16"/>
      <c r="M104" s="16"/>
      <c r="N104" s="16"/>
      <c r="O104" s="16"/>
      <c r="P104" s="16"/>
      <c r="Q104" s="16"/>
      <c r="R104" s="16"/>
      <c r="S104" s="16"/>
      <c r="T104" s="16"/>
    </row>
    <row r="105" spans="1:20" ht="11.5" customHeight="1">
      <c r="A105" s="195"/>
      <c r="B105" s="317"/>
      <c r="C105" s="317"/>
      <c r="D105" s="296"/>
      <c r="E105" s="296" t="s">
        <v>10</v>
      </c>
      <c r="F105" s="296"/>
      <c r="G105" s="297"/>
      <c r="H105" s="296"/>
      <c r="I105" s="297" t="s">
        <v>10</v>
      </c>
      <c r="J105" s="16"/>
      <c r="K105" s="16"/>
      <c r="L105" s="16"/>
      <c r="M105" s="16"/>
      <c r="N105" s="16"/>
      <c r="O105" s="16"/>
      <c r="P105" s="16"/>
      <c r="Q105" s="16"/>
      <c r="R105" s="16"/>
      <c r="S105" s="16"/>
      <c r="T105" s="16"/>
    </row>
    <row r="106" spans="1:20" ht="13.9" customHeight="1">
      <c r="A106" s="195"/>
      <c r="B106" s="317"/>
      <c r="C106" s="317"/>
      <c r="D106" s="296" t="s">
        <v>420</v>
      </c>
      <c r="E106" s="296">
        <v>2021</v>
      </c>
      <c r="F106" s="296"/>
      <c r="G106" s="297"/>
      <c r="H106" s="297" t="s">
        <v>421</v>
      </c>
      <c r="I106" s="297">
        <v>2020</v>
      </c>
      <c r="J106" s="16"/>
      <c r="K106" s="16"/>
      <c r="L106" s="16"/>
      <c r="M106" s="16"/>
      <c r="N106" s="16"/>
      <c r="O106" s="16"/>
      <c r="P106" s="16"/>
      <c r="Q106" s="16"/>
      <c r="R106" s="16"/>
      <c r="S106" s="16"/>
      <c r="T106" s="16"/>
    </row>
    <row r="107" spans="1:20" ht="17.25" customHeight="1">
      <c r="A107" s="364"/>
      <c r="B107" s="365" t="s">
        <v>366</v>
      </c>
      <c r="C107" s="365" t="s">
        <v>52</v>
      </c>
      <c r="D107" s="365" t="s">
        <v>732</v>
      </c>
      <c r="E107" s="365" t="s">
        <v>38</v>
      </c>
      <c r="F107" s="366" t="s">
        <v>366</v>
      </c>
      <c r="G107" s="366" t="s">
        <v>52</v>
      </c>
      <c r="H107" s="366" t="s">
        <v>732</v>
      </c>
      <c r="I107" s="366" t="s">
        <v>38</v>
      </c>
      <c r="J107" s="16"/>
      <c r="K107" s="16"/>
      <c r="L107" s="16"/>
      <c r="M107" s="16"/>
      <c r="N107" s="16"/>
      <c r="O107" s="16"/>
      <c r="P107" s="16"/>
      <c r="Q107" s="16"/>
      <c r="R107" s="16"/>
      <c r="S107" s="16"/>
      <c r="T107" s="16"/>
    </row>
    <row r="108" spans="1:20" ht="17.25" customHeight="1">
      <c r="A108" s="132" t="s">
        <v>334</v>
      </c>
      <c r="B108" s="641">
        <v>-11148</v>
      </c>
      <c r="C108" s="641">
        <v>-5060</v>
      </c>
      <c r="D108" s="641">
        <v>-7511</v>
      </c>
      <c r="E108" s="641">
        <f>SUM(B108:D108)</f>
        <v>-23719</v>
      </c>
      <c r="F108" s="198">
        <v>-11001</v>
      </c>
      <c r="G108" s="198">
        <v>-5097</v>
      </c>
      <c r="H108" s="198">
        <v>-7824</v>
      </c>
      <c r="I108" s="198">
        <f>SUM(F108:H108)</f>
        <v>-23922</v>
      </c>
      <c r="J108" s="16"/>
      <c r="K108" s="16"/>
      <c r="L108" s="16"/>
      <c r="M108" s="16"/>
      <c r="N108" s="16"/>
      <c r="O108" s="16"/>
      <c r="P108" s="16"/>
      <c r="Q108" s="16"/>
      <c r="R108" s="16"/>
      <c r="S108" s="16"/>
      <c r="T108" s="16"/>
    </row>
    <row r="109" spans="1:20" ht="17.25" customHeight="1">
      <c r="A109" s="195" t="s">
        <v>63</v>
      </c>
      <c r="B109" s="641">
        <v>-127</v>
      </c>
      <c r="C109" s="641">
        <v>-4</v>
      </c>
      <c r="D109" s="641">
        <v>-97</v>
      </c>
      <c r="E109" s="641">
        <f>SUM(B109:D109)</f>
        <v>-228</v>
      </c>
      <c r="F109" s="198">
        <v>-114</v>
      </c>
      <c r="G109" s="198">
        <v>-3</v>
      </c>
      <c r="H109" s="198">
        <v>-107</v>
      </c>
      <c r="I109" s="198">
        <f>SUM(F109:H109)</f>
        <v>-224</v>
      </c>
      <c r="J109" s="16"/>
      <c r="K109" s="16"/>
      <c r="L109" s="16"/>
      <c r="M109" s="16"/>
      <c r="N109" s="16"/>
      <c r="O109" s="16"/>
      <c r="P109" s="16"/>
      <c r="Q109" s="16"/>
      <c r="R109" s="16"/>
      <c r="S109" s="16"/>
      <c r="T109" s="16"/>
    </row>
    <row r="110" spans="1:20" ht="17.25" customHeight="1">
      <c r="A110" s="195" t="s">
        <v>65</v>
      </c>
      <c r="B110" s="641">
        <v>0</v>
      </c>
      <c r="C110" s="641">
        <v>0</v>
      </c>
      <c r="D110" s="641">
        <v>-15</v>
      </c>
      <c r="E110" s="641">
        <f>SUM(B110:D110)</f>
        <v>-15</v>
      </c>
      <c r="F110" s="198" t="s">
        <v>712</v>
      </c>
      <c r="G110" s="198" t="s">
        <v>712</v>
      </c>
      <c r="H110" s="198">
        <v>-37</v>
      </c>
      <c r="I110" s="198">
        <f>SUM(F110:H110)</f>
        <v>-37</v>
      </c>
      <c r="J110" s="16"/>
      <c r="K110" s="16"/>
      <c r="L110" s="16"/>
      <c r="M110" s="16"/>
      <c r="N110" s="16"/>
      <c r="O110" s="16"/>
      <c r="P110" s="16"/>
      <c r="Q110" s="16"/>
      <c r="R110" s="16"/>
      <c r="S110" s="16"/>
      <c r="T110" s="16"/>
    </row>
    <row r="111" spans="1:20" ht="24" customHeight="1">
      <c r="A111" s="371" t="s">
        <v>668</v>
      </c>
      <c r="B111" s="641">
        <v>-1</v>
      </c>
      <c r="C111" s="641">
        <v>0</v>
      </c>
      <c r="D111" s="641">
        <v>19</v>
      </c>
      <c r="E111" s="641">
        <f>SUM(B111:D111)</f>
        <v>18</v>
      </c>
      <c r="F111" s="198">
        <v>17</v>
      </c>
      <c r="G111" s="198" t="s">
        <v>712</v>
      </c>
      <c r="H111" s="198">
        <v>3</v>
      </c>
      <c r="I111" s="198">
        <f>SUM(F111:H111)</f>
        <v>20</v>
      </c>
      <c r="J111" s="16"/>
      <c r="K111" s="16"/>
      <c r="L111" s="16"/>
      <c r="M111" s="16"/>
      <c r="N111" s="16"/>
      <c r="O111" s="16"/>
      <c r="P111" s="16"/>
      <c r="Q111" s="16"/>
      <c r="R111" s="16"/>
      <c r="S111" s="16"/>
      <c r="T111" s="16"/>
    </row>
    <row r="112" spans="1:20" ht="17.25" customHeight="1">
      <c r="A112" s="195" t="s">
        <v>252</v>
      </c>
      <c r="B112" s="641">
        <v>0</v>
      </c>
      <c r="C112" s="641">
        <v>0</v>
      </c>
      <c r="D112" s="641">
        <v>1</v>
      </c>
      <c r="E112" s="641">
        <f t="shared" ref="E112:E114" si="3">SUM(B112:D112)</f>
        <v>1</v>
      </c>
      <c r="F112" s="198" t="s">
        <v>712</v>
      </c>
      <c r="G112" s="198" t="s">
        <v>712</v>
      </c>
      <c r="H112" s="198">
        <v>74</v>
      </c>
      <c r="I112" s="198">
        <f t="shared" ref="I112:I113" si="4">SUM(F112:H112)</f>
        <v>74</v>
      </c>
      <c r="J112" s="16"/>
      <c r="K112" s="16"/>
      <c r="L112" s="16"/>
      <c r="M112" s="16"/>
      <c r="N112" s="16"/>
      <c r="O112" s="16"/>
      <c r="P112" s="16"/>
      <c r="Q112" s="16"/>
      <c r="R112" s="16"/>
      <c r="S112" s="16"/>
      <c r="T112" s="16"/>
    </row>
    <row r="113" spans="1:20" ht="15.65" customHeight="1">
      <c r="A113" s="195" t="s">
        <v>199</v>
      </c>
      <c r="B113" s="641">
        <v>-161</v>
      </c>
      <c r="C113" s="641">
        <v>-35</v>
      </c>
      <c r="D113" s="641">
        <v>-158</v>
      </c>
      <c r="E113" s="641">
        <f t="shared" si="3"/>
        <v>-354</v>
      </c>
      <c r="F113" s="198">
        <v>-208</v>
      </c>
      <c r="G113" s="198">
        <v>-55</v>
      </c>
      <c r="H113" s="198">
        <v>-182</v>
      </c>
      <c r="I113" s="198">
        <f t="shared" si="4"/>
        <v>-445</v>
      </c>
      <c r="J113" s="16"/>
      <c r="K113" s="16"/>
      <c r="L113" s="16"/>
      <c r="M113" s="16"/>
      <c r="N113" s="16"/>
      <c r="O113" s="16"/>
      <c r="P113" s="16"/>
      <c r="Q113" s="16"/>
      <c r="R113" s="16"/>
      <c r="S113" s="16"/>
      <c r="T113" s="16"/>
    </row>
    <row r="114" spans="1:20" ht="24.65" customHeight="1">
      <c r="A114" s="371" t="s">
        <v>565</v>
      </c>
      <c r="B114" s="641">
        <v>-2</v>
      </c>
      <c r="C114" s="641">
        <v>-6</v>
      </c>
      <c r="D114" s="641">
        <v>4</v>
      </c>
      <c r="E114" s="641">
        <f t="shared" si="3"/>
        <v>-4</v>
      </c>
      <c r="F114" s="198">
        <v>-1</v>
      </c>
      <c r="G114" s="198">
        <v>245</v>
      </c>
      <c r="H114" s="198">
        <v>2</v>
      </c>
      <c r="I114" s="198">
        <f>SUM(F114:H114)</f>
        <v>246</v>
      </c>
      <c r="J114" s="16"/>
      <c r="K114" s="16"/>
      <c r="L114" s="16"/>
      <c r="M114" s="16"/>
      <c r="N114" s="16"/>
      <c r="O114" s="16"/>
      <c r="P114" s="16"/>
      <c r="Q114" s="16"/>
      <c r="R114" s="16"/>
      <c r="S114" s="16"/>
      <c r="T114" s="16"/>
    </row>
    <row r="115" spans="1:20" ht="24.65" customHeight="1">
      <c r="A115" s="371" t="s">
        <v>566</v>
      </c>
      <c r="B115" s="641">
        <v>225</v>
      </c>
      <c r="C115" s="641">
        <v>-23</v>
      </c>
      <c r="D115" s="641">
        <v>140</v>
      </c>
      <c r="E115" s="641">
        <f>SUM(B115:D115)</f>
        <v>342</v>
      </c>
      <c r="F115" s="198">
        <v>-806</v>
      </c>
      <c r="G115" s="198">
        <v>-354</v>
      </c>
      <c r="H115" s="198">
        <v>-254</v>
      </c>
      <c r="I115" s="198">
        <f>SUM(F115:H115)</f>
        <v>-1414</v>
      </c>
      <c r="J115" s="16"/>
      <c r="K115" s="16"/>
      <c r="L115" s="16"/>
      <c r="M115" s="16"/>
      <c r="N115" s="16"/>
      <c r="O115" s="16"/>
      <c r="P115" s="16"/>
      <c r="Q115" s="16"/>
      <c r="R115" s="16"/>
      <c r="S115" s="16"/>
      <c r="T115" s="16"/>
    </row>
    <row r="116" spans="1:20" ht="25.5" customHeight="1">
      <c r="A116" s="371" t="s">
        <v>545</v>
      </c>
      <c r="B116" s="641">
        <v>95</v>
      </c>
      <c r="C116" s="641">
        <v>32</v>
      </c>
      <c r="D116" s="641">
        <v>-1</v>
      </c>
      <c r="E116" s="641">
        <f>SUM(B116:D116)</f>
        <v>126</v>
      </c>
      <c r="F116" s="198">
        <v>-67</v>
      </c>
      <c r="G116" s="198">
        <v>-6</v>
      </c>
      <c r="H116" s="198">
        <v>-5</v>
      </c>
      <c r="I116" s="198">
        <f>SUM(F116:H116)</f>
        <v>-78</v>
      </c>
      <c r="J116" s="16"/>
      <c r="K116" s="16"/>
      <c r="L116" s="16"/>
      <c r="M116" s="16"/>
      <c r="N116" s="16"/>
      <c r="O116" s="16"/>
      <c r="P116" s="16"/>
      <c r="Q116" s="16"/>
      <c r="R116" s="16"/>
      <c r="S116" s="16"/>
      <c r="T116" s="16"/>
    </row>
    <row r="117" spans="1:20" ht="17.25" customHeight="1">
      <c r="A117" s="195" t="s">
        <v>67</v>
      </c>
      <c r="B117" s="641">
        <v>501</v>
      </c>
      <c r="C117" s="641">
        <v>159</v>
      </c>
      <c r="D117" s="641">
        <v>475</v>
      </c>
      <c r="E117" s="641">
        <f t="shared" ref="E117" si="5">SUM(B117:D117)</f>
        <v>1135</v>
      </c>
      <c r="F117" s="198">
        <v>467</v>
      </c>
      <c r="G117" s="198">
        <v>166</v>
      </c>
      <c r="H117" s="198">
        <v>507</v>
      </c>
      <c r="I117" s="198">
        <f t="shared" ref="I117" si="6">SUM(F117:H117)</f>
        <v>1140</v>
      </c>
      <c r="J117" s="16"/>
      <c r="K117" s="16"/>
      <c r="L117" s="16"/>
      <c r="M117" s="16"/>
      <c r="N117" s="16"/>
      <c r="O117" s="16"/>
      <c r="P117" s="16"/>
      <c r="Q117" s="16"/>
      <c r="R117" s="16"/>
      <c r="S117" s="16"/>
      <c r="T117" s="16"/>
    </row>
    <row r="118" spans="1:20" ht="17.25" customHeight="1">
      <c r="A118" s="763" t="s">
        <v>50</v>
      </c>
      <c r="B118" s="645">
        <v>0</v>
      </c>
      <c r="C118" s="645">
        <v>0</v>
      </c>
      <c r="D118" s="645">
        <v>48</v>
      </c>
      <c r="E118" s="645">
        <f>SUM(B118:D118)</f>
        <v>48</v>
      </c>
      <c r="F118" s="266">
        <v>-44</v>
      </c>
      <c r="G118" s="266">
        <v>44</v>
      </c>
      <c r="H118" s="266">
        <v>-38</v>
      </c>
      <c r="I118" s="266">
        <f t="shared" ref="I118" si="7">SUM(F118:H118)</f>
        <v>-38</v>
      </c>
      <c r="J118" s="16"/>
      <c r="K118" s="16"/>
      <c r="L118" s="16"/>
      <c r="M118" s="16"/>
      <c r="N118" s="16"/>
      <c r="O118" s="16"/>
      <c r="P118" s="16"/>
      <c r="Q118" s="16"/>
      <c r="R118" s="16"/>
      <c r="S118" s="16"/>
      <c r="T118" s="16"/>
    </row>
    <row r="119" spans="1:20" ht="13.15" customHeight="1">
      <c r="A119" s="195" t="s">
        <v>68</v>
      </c>
      <c r="B119" s="646">
        <v>-835</v>
      </c>
      <c r="C119" s="646">
        <v>0</v>
      </c>
      <c r="D119" s="646">
        <v>-165</v>
      </c>
      <c r="E119" s="646">
        <f>SUM(B119:D119)</f>
        <v>-1000</v>
      </c>
      <c r="F119" s="386">
        <v>609</v>
      </c>
      <c r="G119" s="386" t="s">
        <v>712</v>
      </c>
      <c r="H119" s="386">
        <v>349</v>
      </c>
      <c r="I119" s="386">
        <f>SUM(F119:H119)</f>
        <v>958</v>
      </c>
      <c r="J119" s="16"/>
      <c r="K119" s="16"/>
      <c r="L119" s="16"/>
      <c r="M119" s="16"/>
      <c r="N119" s="16"/>
      <c r="O119" s="16"/>
      <c r="P119" s="16"/>
      <c r="Q119" s="16"/>
      <c r="R119" s="16"/>
      <c r="S119" s="16"/>
      <c r="T119" s="16"/>
    </row>
    <row r="120" spans="1:20" ht="17.25" customHeight="1">
      <c r="A120" s="443" t="s">
        <v>335</v>
      </c>
      <c r="B120" s="646">
        <f t="shared" ref="B120:I120" si="8">SUM(B108:B119)</f>
        <v>-11453</v>
      </c>
      <c r="C120" s="646">
        <f t="shared" si="8"/>
        <v>-4937</v>
      </c>
      <c r="D120" s="646">
        <f t="shared" si="8"/>
        <v>-7260</v>
      </c>
      <c r="E120" s="646">
        <f t="shared" si="8"/>
        <v>-23650</v>
      </c>
      <c r="F120" s="386">
        <f t="shared" si="8"/>
        <v>-11148</v>
      </c>
      <c r="G120" s="386">
        <f t="shared" si="8"/>
        <v>-5060</v>
      </c>
      <c r="H120" s="386">
        <v>-7511</v>
      </c>
      <c r="I120" s="386">
        <v>-23719</v>
      </c>
      <c r="J120" s="16"/>
      <c r="K120" s="16"/>
      <c r="L120" s="16"/>
      <c r="M120" s="16"/>
      <c r="N120" s="16"/>
      <c r="O120" s="16"/>
      <c r="P120" s="16"/>
      <c r="Q120" s="16"/>
      <c r="R120" s="16"/>
      <c r="S120" s="16"/>
      <c r="T120" s="16"/>
    </row>
    <row r="121" spans="1:20" ht="7.5" customHeight="1">
      <c r="A121" s="95"/>
      <c r="J121" s="16"/>
      <c r="K121" s="16"/>
      <c r="L121" s="16"/>
      <c r="M121" s="16"/>
      <c r="N121" s="16"/>
      <c r="O121" s="16"/>
      <c r="P121" s="16"/>
      <c r="Q121" s="16"/>
      <c r="R121" s="16"/>
      <c r="S121" s="16"/>
      <c r="T121" s="16"/>
    </row>
    <row r="122" spans="1:20" ht="20.149999999999999" customHeight="1">
      <c r="A122" s="237"/>
      <c r="I122" s="16"/>
      <c r="J122" s="16"/>
      <c r="K122" s="16"/>
      <c r="L122" s="16"/>
      <c r="M122" s="16"/>
      <c r="N122" s="16"/>
      <c r="O122" s="16"/>
      <c r="P122" s="16"/>
      <c r="Q122" s="16"/>
      <c r="R122" s="16"/>
      <c r="S122" s="16"/>
    </row>
    <row r="123" spans="1:20" ht="17.25" customHeight="1">
      <c r="A123" s="304" t="s">
        <v>422</v>
      </c>
      <c r="B123" s="325"/>
      <c r="C123" s="325"/>
      <c r="D123" s="325"/>
      <c r="E123" s="325"/>
      <c r="F123" s="325"/>
      <c r="G123" s="325"/>
      <c r="H123" s="325"/>
      <c r="I123" s="325"/>
      <c r="J123" s="16"/>
      <c r="K123" s="16"/>
      <c r="L123" s="16"/>
      <c r="M123" s="16"/>
      <c r="N123" s="16"/>
      <c r="O123" s="16"/>
      <c r="P123" s="16"/>
      <c r="Q123" s="16"/>
      <c r="R123" s="16"/>
      <c r="S123" s="16"/>
      <c r="T123" s="16"/>
    </row>
    <row r="124" spans="1:20" ht="17.25" customHeight="1">
      <c r="A124" s="293"/>
      <c r="B124" s="325"/>
      <c r="C124" s="325"/>
      <c r="D124" s="296"/>
      <c r="E124" s="296" t="s">
        <v>10</v>
      </c>
      <c r="F124" s="296"/>
      <c r="G124" s="297"/>
      <c r="H124" s="296"/>
      <c r="I124" s="297" t="s">
        <v>10</v>
      </c>
      <c r="J124" s="16"/>
      <c r="K124" s="16"/>
      <c r="L124" s="16"/>
      <c r="M124" s="16"/>
      <c r="N124" s="16"/>
      <c r="O124" s="16"/>
      <c r="P124" s="16"/>
      <c r="Q124" s="16"/>
      <c r="R124" s="16"/>
      <c r="S124" s="16"/>
      <c r="T124" s="16"/>
    </row>
    <row r="125" spans="1:20" ht="17.25" customHeight="1">
      <c r="A125" s="293"/>
      <c r="B125" s="325"/>
      <c r="C125" s="325"/>
      <c r="D125" s="296" t="s">
        <v>420</v>
      </c>
      <c r="E125" s="296">
        <v>2021</v>
      </c>
      <c r="F125" s="296"/>
      <c r="G125" s="297"/>
      <c r="H125" s="297" t="s">
        <v>421</v>
      </c>
      <c r="I125" s="297">
        <v>2020</v>
      </c>
      <c r="J125" s="16"/>
      <c r="K125" s="16"/>
      <c r="L125" s="16"/>
      <c r="M125" s="16"/>
      <c r="N125" s="16"/>
      <c r="O125" s="16"/>
      <c r="P125" s="16"/>
      <c r="Q125" s="16"/>
      <c r="R125" s="16"/>
      <c r="S125" s="16"/>
      <c r="T125" s="16"/>
    </row>
    <row r="126" spans="1:20" ht="17.25" customHeight="1">
      <c r="A126" s="442"/>
      <c r="B126" s="365" t="s">
        <v>366</v>
      </c>
      <c r="C126" s="365" t="s">
        <v>52</v>
      </c>
      <c r="D126" s="365" t="s">
        <v>732</v>
      </c>
      <c r="E126" s="365" t="s">
        <v>38</v>
      </c>
      <c r="F126" s="366" t="s">
        <v>366</v>
      </c>
      <c r="G126" s="366" t="s">
        <v>52</v>
      </c>
      <c r="H126" s="366" t="s">
        <v>732</v>
      </c>
      <c r="I126" s="366" t="s">
        <v>38</v>
      </c>
      <c r="J126" s="16"/>
      <c r="K126" s="16"/>
      <c r="L126" s="16"/>
      <c r="M126" s="16"/>
      <c r="N126" s="16"/>
      <c r="O126" s="16"/>
      <c r="P126" s="16"/>
      <c r="Q126" s="16"/>
      <c r="R126" s="16"/>
      <c r="S126" s="16"/>
      <c r="T126" s="16"/>
    </row>
    <row r="127" spans="1:20" ht="15" customHeight="1">
      <c r="A127" s="132" t="s">
        <v>334</v>
      </c>
      <c r="B127" s="641">
        <v>1351</v>
      </c>
      <c r="C127" s="641">
        <v>527</v>
      </c>
      <c r="D127" s="641">
        <v>-1591</v>
      </c>
      <c r="E127" s="641">
        <f t="shared" ref="E127:E139" si="9">SUM(B127:D127)</f>
        <v>287</v>
      </c>
      <c r="F127" s="267">
        <v>1121</v>
      </c>
      <c r="G127" s="267">
        <v>425</v>
      </c>
      <c r="H127" s="267">
        <v>-1742</v>
      </c>
      <c r="I127" s="198">
        <f>SUM(F127:H127)</f>
        <v>-196</v>
      </c>
      <c r="J127" s="16"/>
      <c r="K127" s="16"/>
      <c r="L127" s="16"/>
      <c r="M127" s="16"/>
      <c r="N127" s="16"/>
      <c r="O127" s="16"/>
      <c r="P127" s="16"/>
      <c r="Q127" s="16"/>
      <c r="R127" s="16"/>
      <c r="S127" s="16"/>
      <c r="T127" s="16"/>
    </row>
    <row r="128" spans="1:20" ht="15" customHeight="1">
      <c r="A128" s="195" t="s">
        <v>63</v>
      </c>
      <c r="B128" s="641">
        <v>-127</v>
      </c>
      <c r="C128" s="641">
        <v>-4</v>
      </c>
      <c r="D128" s="641">
        <v>-97</v>
      </c>
      <c r="E128" s="641">
        <f t="shared" si="9"/>
        <v>-228</v>
      </c>
      <c r="F128" s="267">
        <v>-114</v>
      </c>
      <c r="G128" s="267">
        <v>-3</v>
      </c>
      <c r="H128" s="267">
        <v>-106</v>
      </c>
      <c r="I128" s="267">
        <f t="shared" ref="I128:I141" si="10">SUM(F128:H128)</f>
        <v>-223</v>
      </c>
      <c r="J128" s="16"/>
      <c r="K128" s="16"/>
      <c r="L128" s="16"/>
      <c r="M128" s="16"/>
      <c r="N128" s="16"/>
      <c r="O128" s="16"/>
      <c r="P128" s="16"/>
      <c r="Q128" s="16"/>
      <c r="R128" s="16"/>
      <c r="S128" s="16"/>
      <c r="T128" s="16"/>
    </row>
    <row r="129" spans="1:20" ht="15" customHeight="1">
      <c r="A129" s="195" t="s">
        <v>64</v>
      </c>
      <c r="B129" s="641">
        <v>0</v>
      </c>
      <c r="C129" s="641">
        <v>0</v>
      </c>
      <c r="D129" s="641">
        <v>13</v>
      </c>
      <c r="E129" s="641">
        <f t="shared" si="9"/>
        <v>13</v>
      </c>
      <c r="F129" s="267" t="s">
        <v>705</v>
      </c>
      <c r="G129" s="267" t="s">
        <v>705</v>
      </c>
      <c r="H129" s="267">
        <v>17</v>
      </c>
      <c r="I129" s="267">
        <f t="shared" si="10"/>
        <v>17</v>
      </c>
      <c r="J129" s="16"/>
      <c r="K129" s="16"/>
      <c r="L129" s="16"/>
      <c r="M129" s="16"/>
      <c r="N129" s="16"/>
      <c r="O129" s="16"/>
      <c r="P129" s="16"/>
      <c r="Q129" s="16"/>
      <c r="R129" s="16"/>
      <c r="S129" s="16"/>
      <c r="T129" s="16"/>
    </row>
    <row r="130" spans="1:20" ht="15" customHeight="1">
      <c r="A130" s="195" t="s">
        <v>65</v>
      </c>
      <c r="B130" s="641">
        <v>0</v>
      </c>
      <c r="C130" s="641">
        <v>0</v>
      </c>
      <c r="D130" s="641">
        <v>-15</v>
      </c>
      <c r="E130" s="641">
        <f t="shared" si="9"/>
        <v>-15</v>
      </c>
      <c r="F130" s="267" t="s">
        <v>705</v>
      </c>
      <c r="G130" s="267" t="s">
        <v>705</v>
      </c>
      <c r="H130" s="267">
        <v>-37</v>
      </c>
      <c r="I130" s="267">
        <f t="shared" si="10"/>
        <v>-37</v>
      </c>
      <c r="J130" s="16"/>
      <c r="K130" s="16"/>
      <c r="L130" s="16"/>
      <c r="M130" s="16"/>
      <c r="N130" s="16"/>
      <c r="O130" s="16"/>
      <c r="P130" s="16"/>
      <c r="Q130" s="16"/>
      <c r="R130" s="16"/>
      <c r="S130" s="16"/>
      <c r="T130" s="16"/>
    </row>
    <row r="131" spans="1:20" ht="24" customHeight="1">
      <c r="A131" s="371" t="s">
        <v>668</v>
      </c>
      <c r="B131" s="641">
        <v>-1</v>
      </c>
      <c r="C131" s="641">
        <v>0</v>
      </c>
      <c r="D131" s="641">
        <v>19</v>
      </c>
      <c r="E131" s="641">
        <f t="shared" si="9"/>
        <v>18</v>
      </c>
      <c r="F131" s="267">
        <v>17</v>
      </c>
      <c r="G131" s="267" t="s">
        <v>705</v>
      </c>
      <c r="H131" s="267">
        <v>3</v>
      </c>
      <c r="I131" s="267">
        <f t="shared" si="10"/>
        <v>20</v>
      </c>
      <c r="J131" s="16"/>
      <c r="K131" s="16"/>
      <c r="L131" s="16"/>
      <c r="M131" s="16"/>
      <c r="N131" s="16"/>
      <c r="O131" s="16"/>
      <c r="P131" s="16"/>
      <c r="Q131" s="16"/>
      <c r="R131" s="16"/>
      <c r="S131" s="16"/>
      <c r="T131" s="16"/>
    </row>
    <row r="132" spans="1:20" ht="15" customHeight="1">
      <c r="A132" s="195" t="s">
        <v>252</v>
      </c>
      <c r="B132" s="641">
        <v>0</v>
      </c>
      <c r="C132" s="641">
        <v>0</v>
      </c>
      <c r="D132" s="641">
        <v>1</v>
      </c>
      <c r="E132" s="641">
        <f t="shared" si="9"/>
        <v>1</v>
      </c>
      <c r="F132" s="267" t="s">
        <v>705</v>
      </c>
      <c r="G132" s="267" t="s">
        <v>705</v>
      </c>
      <c r="H132" s="267">
        <v>7</v>
      </c>
      <c r="I132" s="267">
        <f t="shared" si="10"/>
        <v>7</v>
      </c>
      <c r="J132" s="16"/>
      <c r="K132" s="16"/>
      <c r="L132" s="16"/>
      <c r="M132" s="16"/>
      <c r="N132" s="16"/>
      <c r="O132" s="16"/>
      <c r="P132" s="16"/>
      <c r="Q132" s="16"/>
      <c r="R132" s="16"/>
      <c r="S132" s="16"/>
      <c r="T132" s="16"/>
    </row>
    <row r="133" spans="1:20" ht="29" customHeight="1">
      <c r="A133" s="371" t="s">
        <v>567</v>
      </c>
      <c r="B133" s="641">
        <v>1092</v>
      </c>
      <c r="C133" s="641">
        <v>560</v>
      </c>
      <c r="D133" s="641">
        <v>306</v>
      </c>
      <c r="E133" s="641">
        <f t="shared" si="9"/>
        <v>1958</v>
      </c>
      <c r="F133" s="267">
        <v>1109</v>
      </c>
      <c r="G133" s="267">
        <v>206</v>
      </c>
      <c r="H133" s="267">
        <v>179</v>
      </c>
      <c r="I133" s="267">
        <f t="shared" si="10"/>
        <v>1494</v>
      </c>
      <c r="J133" s="16"/>
      <c r="K133" s="16"/>
      <c r="L133" s="16"/>
      <c r="M133" s="16"/>
      <c r="N133" s="16"/>
      <c r="O133" s="16"/>
      <c r="P133" s="16"/>
      <c r="Q133" s="16"/>
      <c r="R133" s="16"/>
      <c r="S133" s="16"/>
      <c r="T133" s="16"/>
    </row>
    <row r="134" spans="1:20" ht="27" customHeight="1">
      <c r="A134" s="759" t="s">
        <v>954</v>
      </c>
      <c r="B134" s="641">
        <v>0</v>
      </c>
      <c r="C134" s="641">
        <v>0</v>
      </c>
      <c r="D134" s="641">
        <v>-17</v>
      </c>
      <c r="E134" s="641">
        <f t="shared" si="9"/>
        <v>-17</v>
      </c>
      <c r="F134" s="267" t="s">
        <v>705</v>
      </c>
      <c r="G134" s="267" t="s">
        <v>705</v>
      </c>
      <c r="H134" s="267">
        <v>2</v>
      </c>
      <c r="I134" s="267">
        <f t="shared" si="10"/>
        <v>2</v>
      </c>
      <c r="J134" s="16"/>
      <c r="K134" s="16"/>
      <c r="L134" s="16"/>
      <c r="M134" s="16"/>
      <c r="N134" s="16"/>
      <c r="O134" s="16"/>
      <c r="P134" s="16"/>
      <c r="Q134" s="16"/>
      <c r="R134" s="16"/>
      <c r="S134" s="16"/>
      <c r="T134" s="16"/>
    </row>
    <row r="135" spans="1:20" ht="15" customHeight="1">
      <c r="A135" s="195" t="s">
        <v>199</v>
      </c>
      <c r="B135" s="641">
        <v>-161</v>
      </c>
      <c r="C135" s="641">
        <v>-35</v>
      </c>
      <c r="D135" s="641">
        <v>-158</v>
      </c>
      <c r="E135" s="641">
        <f t="shared" si="9"/>
        <v>-354</v>
      </c>
      <c r="F135" s="267">
        <v>-208</v>
      </c>
      <c r="G135" s="267">
        <v>-55</v>
      </c>
      <c r="H135" s="267">
        <v>-182</v>
      </c>
      <c r="I135" s="267">
        <f t="shared" si="10"/>
        <v>-445</v>
      </c>
      <c r="J135" s="16"/>
      <c r="K135" s="16"/>
      <c r="L135" s="16"/>
      <c r="M135" s="16"/>
      <c r="N135" s="16"/>
      <c r="O135" s="16"/>
      <c r="P135" s="16"/>
      <c r="Q135" s="16"/>
      <c r="R135" s="16"/>
      <c r="S135" s="16"/>
      <c r="T135" s="16"/>
    </row>
    <row r="136" spans="1:20" ht="15" customHeight="1">
      <c r="A136" s="195" t="s">
        <v>710</v>
      </c>
      <c r="B136" s="641">
        <v>181</v>
      </c>
      <c r="C136" s="641">
        <v>39</v>
      </c>
      <c r="D136" s="641">
        <v>124</v>
      </c>
      <c r="E136" s="641">
        <f t="shared" si="9"/>
        <v>344</v>
      </c>
      <c r="F136" s="267">
        <v>230</v>
      </c>
      <c r="G136" s="267">
        <v>60</v>
      </c>
      <c r="H136" s="267">
        <v>146</v>
      </c>
      <c r="I136" s="267">
        <f t="shared" si="10"/>
        <v>436</v>
      </c>
      <c r="J136" s="16"/>
      <c r="K136" s="16"/>
      <c r="L136" s="16"/>
      <c r="M136" s="16"/>
      <c r="N136" s="16"/>
      <c r="O136" s="16"/>
      <c r="P136" s="16"/>
      <c r="Q136" s="16"/>
      <c r="R136" s="16"/>
      <c r="S136" s="16"/>
      <c r="T136" s="16"/>
    </row>
    <row r="137" spans="1:20" ht="27.65" customHeight="1">
      <c r="A137" s="371" t="s">
        <v>568</v>
      </c>
      <c r="B137" s="641">
        <v>-2</v>
      </c>
      <c r="C137" s="641">
        <v>-6</v>
      </c>
      <c r="D137" s="641">
        <v>4</v>
      </c>
      <c r="E137" s="641">
        <f t="shared" si="9"/>
        <v>-4</v>
      </c>
      <c r="F137" s="267">
        <v>-1</v>
      </c>
      <c r="G137" s="267">
        <v>245</v>
      </c>
      <c r="H137" s="267">
        <v>2</v>
      </c>
      <c r="I137" s="267">
        <f t="shared" si="10"/>
        <v>246</v>
      </c>
      <c r="J137" s="16"/>
      <c r="K137" s="16"/>
      <c r="L137" s="16"/>
      <c r="M137" s="16"/>
      <c r="N137" s="16"/>
      <c r="O137" s="16"/>
      <c r="P137" s="16"/>
      <c r="Q137" s="16"/>
      <c r="R137" s="16"/>
      <c r="S137" s="16"/>
      <c r="T137" s="16"/>
    </row>
    <row r="138" spans="1:20" ht="28" customHeight="1">
      <c r="A138" s="371" t="s">
        <v>569</v>
      </c>
      <c r="B138" s="641">
        <v>225</v>
      </c>
      <c r="C138" s="641">
        <v>-23</v>
      </c>
      <c r="D138" s="641">
        <v>140</v>
      </c>
      <c r="E138" s="641">
        <f t="shared" si="9"/>
        <v>342</v>
      </c>
      <c r="F138" s="267">
        <v>-806</v>
      </c>
      <c r="G138" s="267">
        <v>-354</v>
      </c>
      <c r="H138" s="267">
        <v>-254</v>
      </c>
      <c r="I138" s="267">
        <f t="shared" si="10"/>
        <v>-1414</v>
      </c>
      <c r="J138" s="16"/>
      <c r="K138" s="16"/>
      <c r="L138" s="16"/>
      <c r="M138" s="16"/>
      <c r="N138" s="16"/>
      <c r="O138" s="16"/>
      <c r="P138" s="16"/>
      <c r="Q138" s="16"/>
      <c r="R138" s="16"/>
      <c r="S138" s="16"/>
      <c r="T138" s="16"/>
    </row>
    <row r="139" spans="1:20" ht="28" customHeight="1">
      <c r="A139" s="371" t="s">
        <v>570</v>
      </c>
      <c r="B139" s="641">
        <v>95</v>
      </c>
      <c r="C139" s="641">
        <v>32</v>
      </c>
      <c r="D139" s="641">
        <v>-1</v>
      </c>
      <c r="E139" s="641">
        <f t="shared" si="9"/>
        <v>126</v>
      </c>
      <c r="F139" s="267">
        <v>-67</v>
      </c>
      <c r="G139" s="267">
        <v>-6</v>
      </c>
      <c r="H139" s="267">
        <v>-5</v>
      </c>
      <c r="I139" s="267">
        <f t="shared" si="10"/>
        <v>-78</v>
      </c>
      <c r="J139" s="16"/>
      <c r="K139" s="16"/>
      <c r="L139" s="16"/>
      <c r="M139" s="16"/>
      <c r="N139" s="16"/>
      <c r="O139" s="16"/>
      <c r="P139" s="16"/>
      <c r="Q139" s="16"/>
      <c r="R139" s="16"/>
      <c r="S139" s="16"/>
      <c r="T139" s="16"/>
    </row>
    <row r="140" spans="1:20" ht="17.25" customHeight="1">
      <c r="A140" s="372" t="s">
        <v>66</v>
      </c>
      <c r="B140" s="641">
        <v>100</v>
      </c>
      <c r="C140" s="641">
        <v>72</v>
      </c>
      <c r="D140" s="641">
        <v>222</v>
      </c>
      <c r="E140" s="641">
        <f t="shared" ref="E140:E141" si="11">SUM(B140:D140)</f>
        <v>394</v>
      </c>
      <c r="F140" s="267">
        <v>104</v>
      </c>
      <c r="G140" s="267">
        <v>12</v>
      </c>
      <c r="H140" s="267">
        <v>282</v>
      </c>
      <c r="I140" s="267">
        <f t="shared" si="10"/>
        <v>398</v>
      </c>
      <c r="J140" s="16"/>
      <c r="K140" s="16"/>
      <c r="L140" s="16"/>
      <c r="M140" s="16"/>
      <c r="N140" s="16"/>
      <c r="O140" s="16"/>
      <c r="P140" s="16"/>
      <c r="Q140" s="16"/>
      <c r="R140" s="16"/>
      <c r="S140" s="16"/>
      <c r="T140" s="16"/>
    </row>
    <row r="141" spans="1:20" ht="15" customHeight="1">
      <c r="A141" s="195" t="s">
        <v>67</v>
      </c>
      <c r="B141" s="641">
        <v>0</v>
      </c>
      <c r="C141" s="641">
        <v>0</v>
      </c>
      <c r="D141" s="641">
        <v>0</v>
      </c>
      <c r="E141" s="641">
        <f t="shared" si="11"/>
        <v>0</v>
      </c>
      <c r="F141" s="267" t="s">
        <v>705</v>
      </c>
      <c r="G141" s="267" t="s">
        <v>705</v>
      </c>
      <c r="H141" s="267" t="s">
        <v>705</v>
      </c>
      <c r="I141" s="267">
        <f t="shared" si="10"/>
        <v>0</v>
      </c>
      <c r="J141" s="16"/>
      <c r="K141" s="16"/>
      <c r="L141" s="16"/>
      <c r="M141" s="16"/>
      <c r="N141" s="16"/>
      <c r="O141" s="16"/>
      <c r="P141" s="16"/>
      <c r="Q141" s="16"/>
      <c r="R141" s="16"/>
      <c r="S141" s="16"/>
      <c r="T141" s="16"/>
    </row>
    <row r="142" spans="1:20" ht="15" customHeight="1">
      <c r="A142" s="763" t="s">
        <v>50</v>
      </c>
      <c r="B142" s="645">
        <v>0</v>
      </c>
      <c r="C142" s="645">
        <v>0</v>
      </c>
      <c r="D142" s="645">
        <v>1</v>
      </c>
      <c r="E142" s="645">
        <f>SUM(B142:D142)</f>
        <v>1</v>
      </c>
      <c r="F142" s="266">
        <v>2</v>
      </c>
      <c r="G142" s="266">
        <v>-3</v>
      </c>
      <c r="H142" s="266">
        <v>-17</v>
      </c>
      <c r="I142" s="266">
        <f>SUM(F142:H142)</f>
        <v>-18</v>
      </c>
      <c r="J142" s="16"/>
      <c r="K142" s="16"/>
      <c r="L142" s="16"/>
      <c r="M142" s="16"/>
      <c r="N142" s="16"/>
      <c r="O142" s="16"/>
      <c r="P142" s="16"/>
      <c r="Q142" s="16"/>
      <c r="R142" s="16"/>
      <c r="S142" s="16"/>
      <c r="T142" s="16"/>
    </row>
    <row r="143" spans="1:20" ht="15" customHeight="1">
      <c r="A143" s="234" t="s">
        <v>68</v>
      </c>
      <c r="B143" s="646">
        <v>126</v>
      </c>
      <c r="C143" s="646">
        <v>0</v>
      </c>
      <c r="D143" s="646">
        <v>1</v>
      </c>
      <c r="E143" s="646">
        <f>SUM(B143:D143)</f>
        <v>127</v>
      </c>
      <c r="F143" s="386">
        <v>-36</v>
      </c>
      <c r="G143" s="386" t="s">
        <v>705</v>
      </c>
      <c r="H143" s="386">
        <v>114</v>
      </c>
      <c r="I143" s="386">
        <f>SUM(F143:H143)</f>
        <v>78</v>
      </c>
      <c r="J143" s="16"/>
      <c r="K143" s="16"/>
      <c r="L143" s="16"/>
      <c r="M143" s="16"/>
      <c r="N143" s="16"/>
      <c r="O143" s="16"/>
      <c r="P143" s="16"/>
      <c r="Q143" s="16"/>
      <c r="R143" s="16"/>
      <c r="S143" s="16"/>
      <c r="T143" s="16"/>
    </row>
    <row r="144" spans="1:20" ht="15" customHeight="1">
      <c r="A144" s="443" t="s">
        <v>335</v>
      </c>
      <c r="B144" s="646">
        <f t="shared" ref="B144:I144" si="12">SUM(B127:B143)</f>
        <v>2879</v>
      </c>
      <c r="C144" s="646">
        <f t="shared" si="12"/>
        <v>1162</v>
      </c>
      <c r="D144" s="646">
        <f t="shared" si="12"/>
        <v>-1048</v>
      </c>
      <c r="E144" s="646">
        <f t="shared" si="12"/>
        <v>2993</v>
      </c>
      <c r="F144" s="386">
        <f t="shared" si="12"/>
        <v>1351</v>
      </c>
      <c r="G144" s="386">
        <f t="shared" si="12"/>
        <v>527</v>
      </c>
      <c r="H144" s="386">
        <f t="shared" si="12"/>
        <v>-1591</v>
      </c>
      <c r="I144" s="386">
        <f t="shared" si="12"/>
        <v>287</v>
      </c>
      <c r="J144" s="16"/>
      <c r="K144" s="16"/>
      <c r="L144" s="16"/>
      <c r="M144" s="16"/>
      <c r="N144" s="16"/>
      <c r="O144" s="16"/>
      <c r="P144" s="16"/>
      <c r="Q144" s="16"/>
      <c r="R144" s="16"/>
      <c r="S144" s="16"/>
      <c r="T144" s="16"/>
    </row>
    <row r="145" spans="1:20" ht="12" customHeight="1">
      <c r="A145" s="95"/>
      <c r="J145" s="16"/>
      <c r="K145" s="16"/>
      <c r="L145" s="16"/>
      <c r="M145" s="16"/>
      <c r="N145" s="16"/>
      <c r="O145" s="16"/>
      <c r="P145" s="16"/>
      <c r="Q145" s="16"/>
      <c r="R145" s="16"/>
      <c r="S145" s="16"/>
      <c r="T145" s="16"/>
    </row>
    <row r="146" spans="1:20" ht="18" customHeight="1">
      <c r="A146" s="238" t="s">
        <v>769</v>
      </c>
      <c r="J146" s="16"/>
      <c r="K146" s="16"/>
      <c r="L146" s="16"/>
      <c r="M146" s="16"/>
      <c r="N146" s="16"/>
      <c r="O146" s="16"/>
      <c r="P146" s="16"/>
      <c r="Q146" s="16"/>
      <c r="R146" s="16"/>
      <c r="S146" s="16"/>
      <c r="T146" s="16"/>
    </row>
    <row r="147" spans="1:20" ht="17.25" customHeight="1">
      <c r="A147" s="195"/>
      <c r="D147" s="149"/>
      <c r="E147" s="149"/>
      <c r="F147" s="149"/>
      <c r="G147" s="97"/>
      <c r="H147" s="149"/>
      <c r="I147" s="97"/>
      <c r="J147" s="16"/>
      <c r="K147" s="16"/>
      <c r="L147" s="16"/>
      <c r="M147" s="16"/>
      <c r="N147" s="16"/>
      <c r="O147" s="16"/>
      <c r="P147" s="16"/>
      <c r="Q147" s="16"/>
      <c r="R147" s="16"/>
      <c r="S147" s="16"/>
      <c r="T147" s="16"/>
    </row>
    <row r="148" spans="1:20" ht="17.25" customHeight="1">
      <c r="A148" s="304" t="s">
        <v>483</v>
      </c>
      <c r="D148" s="149"/>
      <c r="E148" s="149"/>
      <c r="F148" s="149"/>
      <c r="G148" s="97"/>
      <c r="H148" s="149"/>
      <c r="I148" s="97"/>
      <c r="J148" s="16"/>
      <c r="K148" s="16"/>
      <c r="L148" s="16"/>
      <c r="M148" s="16"/>
      <c r="N148" s="16"/>
      <c r="O148" s="16"/>
      <c r="P148" s="16"/>
      <c r="Q148" s="16"/>
      <c r="R148" s="16"/>
      <c r="S148" s="16"/>
      <c r="T148" s="16"/>
    </row>
    <row r="149" spans="1:20" ht="17.25" customHeight="1">
      <c r="A149" s="304"/>
      <c r="D149" s="149"/>
      <c r="E149" s="296" t="s">
        <v>10</v>
      </c>
      <c r="F149" s="149"/>
      <c r="G149" s="97"/>
      <c r="H149" s="149"/>
      <c r="I149" s="297" t="s">
        <v>10</v>
      </c>
      <c r="J149" s="16"/>
      <c r="K149" s="16"/>
      <c r="L149" s="16"/>
      <c r="M149" s="16"/>
      <c r="N149" s="16"/>
      <c r="O149" s="16"/>
      <c r="P149" s="16"/>
      <c r="Q149" s="16"/>
      <c r="R149" s="16"/>
      <c r="S149" s="16"/>
      <c r="T149" s="16"/>
    </row>
    <row r="150" spans="1:20" ht="17.25" customHeight="1">
      <c r="A150" s="304"/>
      <c r="B150" s="325"/>
      <c r="C150" s="325"/>
      <c r="D150" s="326" t="s">
        <v>420</v>
      </c>
      <c r="E150" s="296">
        <v>2021</v>
      </c>
      <c r="F150" s="296"/>
      <c r="G150" s="297"/>
      <c r="H150" s="327" t="s">
        <v>421</v>
      </c>
      <c r="I150" s="297">
        <v>2020</v>
      </c>
      <c r="J150" s="16"/>
      <c r="K150" s="16"/>
      <c r="L150" s="16"/>
      <c r="M150" s="16"/>
      <c r="N150" s="16"/>
      <c r="O150" s="16"/>
      <c r="P150" s="16"/>
      <c r="Q150" s="16"/>
      <c r="R150" s="16"/>
      <c r="S150" s="16"/>
      <c r="T150" s="16"/>
    </row>
    <row r="151" spans="1:20" ht="17.25" customHeight="1">
      <c r="A151" s="304"/>
      <c r="B151" s="365" t="s">
        <v>366</v>
      </c>
      <c r="C151" s="365" t="s">
        <v>52</v>
      </c>
      <c r="D151" s="444" t="s">
        <v>732</v>
      </c>
      <c r="E151" s="365" t="s">
        <v>38</v>
      </c>
      <c r="F151" s="366" t="s">
        <v>366</v>
      </c>
      <c r="G151" s="366" t="s">
        <v>52</v>
      </c>
      <c r="H151" s="445" t="s">
        <v>732</v>
      </c>
      <c r="I151" s="366" t="s">
        <v>38</v>
      </c>
      <c r="J151" s="16"/>
      <c r="K151" s="16"/>
      <c r="L151" s="16"/>
      <c r="M151" s="16"/>
      <c r="N151" s="16"/>
      <c r="O151" s="16"/>
      <c r="P151" s="16"/>
      <c r="Q151" s="16"/>
      <c r="R151" s="16"/>
      <c r="S151" s="16"/>
      <c r="T151" s="16"/>
    </row>
    <row r="152" spans="1:20" ht="17.25" customHeight="1">
      <c r="A152" s="132" t="s">
        <v>334</v>
      </c>
      <c r="B152" s="645" t="s">
        <v>712</v>
      </c>
      <c r="C152" s="645" t="s">
        <v>712</v>
      </c>
      <c r="D152" s="645">
        <v>-26</v>
      </c>
      <c r="E152" s="645">
        <f>SUM(B152:D152)</f>
        <v>-26</v>
      </c>
      <c r="F152" s="266" t="s">
        <v>715</v>
      </c>
      <c r="G152" s="266" t="s">
        <v>715</v>
      </c>
      <c r="H152" s="266">
        <v>-37</v>
      </c>
      <c r="I152" s="266">
        <f>SUM(F152:H152)</f>
        <v>-37</v>
      </c>
      <c r="J152" s="16"/>
      <c r="K152" s="837"/>
      <c r="L152" s="16"/>
      <c r="M152" s="16"/>
      <c r="N152" s="16"/>
      <c r="O152" s="16"/>
      <c r="P152" s="16"/>
      <c r="Q152" s="16"/>
      <c r="R152" s="16"/>
      <c r="S152" s="16"/>
      <c r="T152" s="16"/>
    </row>
    <row r="153" spans="1:20" ht="14">
      <c r="A153" s="132" t="s">
        <v>200</v>
      </c>
      <c r="B153" s="645" t="s">
        <v>712</v>
      </c>
      <c r="C153" s="645" t="s">
        <v>712</v>
      </c>
      <c r="D153" s="645">
        <v>-2</v>
      </c>
      <c r="E153" s="645">
        <f t="shared" ref="E153:E155" si="13">SUM(B153:D153)</f>
        <v>-2</v>
      </c>
      <c r="F153" s="266" t="s">
        <v>712</v>
      </c>
      <c r="G153" s="266" t="s">
        <v>712</v>
      </c>
      <c r="H153" s="266">
        <v>-1</v>
      </c>
      <c r="I153" s="266">
        <f t="shared" ref="I153:I155" si="14">SUM(F153:H153)</f>
        <v>-1</v>
      </c>
      <c r="J153" s="16"/>
      <c r="K153" s="16"/>
      <c r="L153" s="16"/>
      <c r="M153" s="16"/>
      <c r="N153" s="16"/>
      <c r="O153" s="16"/>
      <c r="P153" s="16"/>
      <c r="Q153" s="16"/>
      <c r="R153" s="16"/>
      <c r="S153" s="16"/>
      <c r="T153" s="16"/>
    </row>
    <row r="154" spans="1:20" ht="14">
      <c r="A154" s="759" t="s">
        <v>713</v>
      </c>
      <c r="B154" s="645" t="s">
        <v>712</v>
      </c>
      <c r="C154" s="645" t="s">
        <v>712</v>
      </c>
      <c r="D154" s="645">
        <v>-17</v>
      </c>
      <c r="E154" s="645">
        <f t="shared" si="13"/>
        <v>-17</v>
      </c>
      <c r="F154" s="266" t="s">
        <v>712</v>
      </c>
      <c r="G154" s="266" t="s">
        <v>712</v>
      </c>
      <c r="H154" s="266">
        <v>2</v>
      </c>
      <c r="I154" s="266">
        <f t="shared" si="14"/>
        <v>2</v>
      </c>
      <c r="J154" s="16"/>
      <c r="K154" s="16"/>
      <c r="L154" s="16"/>
      <c r="M154" s="16"/>
      <c r="N154" s="16"/>
      <c r="O154" s="16"/>
      <c r="P154" s="16"/>
      <c r="Q154" s="16"/>
      <c r="R154" s="16"/>
      <c r="S154" s="16"/>
      <c r="T154" s="16"/>
    </row>
    <row r="155" spans="1:20" ht="14">
      <c r="A155" s="759" t="s">
        <v>714</v>
      </c>
      <c r="B155" s="646" t="s">
        <v>712</v>
      </c>
      <c r="C155" s="646" t="s">
        <v>712</v>
      </c>
      <c r="D155" s="646">
        <v>-5</v>
      </c>
      <c r="E155" s="645">
        <f t="shared" si="13"/>
        <v>-5</v>
      </c>
      <c r="F155" s="386" t="s">
        <v>711</v>
      </c>
      <c r="G155" s="386" t="s">
        <v>711</v>
      </c>
      <c r="H155" s="386">
        <v>10</v>
      </c>
      <c r="I155" s="266">
        <f t="shared" si="14"/>
        <v>10</v>
      </c>
      <c r="J155" s="16"/>
      <c r="K155" s="16"/>
      <c r="L155" s="16"/>
      <c r="M155" s="16"/>
      <c r="N155" s="16"/>
      <c r="O155" s="16"/>
      <c r="P155" s="16"/>
      <c r="Q155" s="16"/>
      <c r="R155" s="16"/>
      <c r="S155" s="16"/>
      <c r="T155" s="16"/>
    </row>
    <row r="156" spans="1:20" ht="17.25" customHeight="1">
      <c r="A156" s="133" t="s">
        <v>482</v>
      </c>
      <c r="B156" s="648">
        <f>SUM(B152:B154)</f>
        <v>0</v>
      </c>
      <c r="C156" s="648">
        <f>SUM(C152:C154)</f>
        <v>0</v>
      </c>
      <c r="D156" s="648">
        <f>SUM(D152:D155)</f>
        <v>-50</v>
      </c>
      <c r="E156" s="648">
        <f>SUM(B156:D156)</f>
        <v>-50</v>
      </c>
      <c r="F156" s="389">
        <f>SUM(F152:F154)</f>
        <v>0</v>
      </c>
      <c r="G156" s="389">
        <f>SUM(G152:G154)</f>
        <v>0</v>
      </c>
      <c r="H156" s="389">
        <f>SUM(H152:H155)</f>
        <v>-26</v>
      </c>
      <c r="I156" s="389">
        <f>SUM(F156:H156)</f>
        <v>-26</v>
      </c>
      <c r="J156" s="16"/>
      <c r="K156" s="16"/>
      <c r="L156" s="16"/>
      <c r="M156" s="16"/>
      <c r="N156" s="16"/>
      <c r="O156" s="16"/>
      <c r="P156" s="16"/>
      <c r="Q156" s="16"/>
      <c r="R156" s="16"/>
      <c r="S156" s="16"/>
      <c r="T156" s="16"/>
    </row>
    <row r="157" spans="1:20" ht="17.25" customHeight="1">
      <c r="A157" s="304"/>
      <c r="D157" s="149"/>
      <c r="E157" s="149"/>
      <c r="F157" s="266"/>
      <c r="G157" s="266"/>
      <c r="H157" s="266"/>
      <c r="I157" s="266"/>
      <c r="J157" s="16"/>
      <c r="K157" s="16"/>
      <c r="L157" s="16"/>
      <c r="M157" s="16"/>
      <c r="N157" s="16"/>
      <c r="O157" s="16"/>
      <c r="P157" s="16"/>
      <c r="Q157" s="16"/>
      <c r="R157" s="16"/>
      <c r="S157" s="16"/>
      <c r="T157" s="16"/>
    </row>
    <row r="158" spans="1:20" ht="17.25" customHeight="1">
      <c r="A158" s="237"/>
      <c r="D158" s="149"/>
      <c r="E158" s="149"/>
      <c r="F158" s="149"/>
      <c r="G158" s="97"/>
      <c r="H158" s="149"/>
      <c r="I158" s="97"/>
      <c r="J158" s="16"/>
      <c r="K158" s="16"/>
      <c r="L158" s="16"/>
      <c r="M158" s="16"/>
      <c r="N158" s="16"/>
      <c r="O158" s="16"/>
      <c r="P158" s="16"/>
      <c r="Q158" s="16"/>
      <c r="R158" s="16"/>
      <c r="S158" s="16"/>
      <c r="T158" s="16"/>
    </row>
    <row r="159" spans="1:20" ht="17.25" customHeight="1">
      <c r="A159" s="195"/>
      <c r="B159" s="325"/>
      <c r="C159" s="325"/>
      <c r="D159" s="326" t="s">
        <v>420</v>
      </c>
      <c r="E159" s="296">
        <v>2021</v>
      </c>
      <c r="F159" s="296"/>
      <c r="G159" s="297"/>
      <c r="H159" s="327" t="s">
        <v>421</v>
      </c>
      <c r="I159" s="297">
        <v>2020</v>
      </c>
      <c r="J159" s="16"/>
      <c r="K159" s="16"/>
      <c r="L159" s="16"/>
      <c r="M159" s="16"/>
      <c r="N159" s="16"/>
      <c r="O159" s="16"/>
      <c r="P159" s="16"/>
      <c r="Q159" s="16"/>
      <c r="R159" s="16"/>
      <c r="S159" s="16"/>
      <c r="T159" s="16"/>
    </row>
    <row r="160" spans="1:20" ht="17.25" customHeight="1">
      <c r="A160" s="364"/>
      <c r="B160" s="365" t="s">
        <v>366</v>
      </c>
      <c r="C160" s="365" t="s">
        <v>52</v>
      </c>
      <c r="D160" s="444" t="s">
        <v>480</v>
      </c>
      <c r="E160" s="365" t="s">
        <v>38</v>
      </c>
      <c r="F160" s="366" t="s">
        <v>366</v>
      </c>
      <c r="G160" s="366" t="s">
        <v>52</v>
      </c>
      <c r="H160" s="445" t="s">
        <v>481</v>
      </c>
      <c r="I160" s="366" t="s">
        <v>38</v>
      </c>
      <c r="J160" s="16"/>
      <c r="K160" s="16"/>
      <c r="L160" s="16"/>
      <c r="M160" s="16"/>
      <c r="N160" s="16"/>
      <c r="O160" s="16"/>
      <c r="P160" s="16"/>
      <c r="Q160" s="16"/>
      <c r="R160" s="16"/>
      <c r="S160" s="16"/>
      <c r="T160" s="16"/>
    </row>
    <row r="161" spans="1:20" ht="17.25" customHeight="1">
      <c r="A161" s="132" t="s">
        <v>424</v>
      </c>
      <c r="B161" s="641">
        <v>18</v>
      </c>
      <c r="C161" s="641">
        <v>18</v>
      </c>
      <c r="D161" s="641">
        <v>13</v>
      </c>
      <c r="E161" s="641" t="s">
        <v>834</v>
      </c>
      <c r="F161" s="198">
        <v>18</v>
      </c>
      <c r="G161" s="198">
        <v>18</v>
      </c>
      <c r="H161" s="235">
        <v>13</v>
      </c>
      <c r="I161" s="198" t="s">
        <v>716</v>
      </c>
      <c r="J161" s="16"/>
      <c r="K161" s="16"/>
      <c r="L161" s="16"/>
      <c r="M161" s="16"/>
      <c r="N161" s="16"/>
      <c r="O161" s="16"/>
      <c r="P161" s="16"/>
      <c r="Q161" s="16"/>
      <c r="R161" s="16"/>
      <c r="S161" s="16"/>
      <c r="T161" s="16"/>
    </row>
    <row r="162" spans="1:20" ht="17.25" customHeight="1">
      <c r="A162" s="195" t="s">
        <v>425</v>
      </c>
      <c r="B162" s="670">
        <v>0.12</v>
      </c>
      <c r="C162" s="670">
        <v>0.12</v>
      </c>
      <c r="D162" s="670">
        <v>0.2</v>
      </c>
      <c r="E162" s="670">
        <v>0.14000000000000001</v>
      </c>
      <c r="F162" s="205">
        <v>0.12</v>
      </c>
      <c r="G162" s="205">
        <v>0.12</v>
      </c>
      <c r="H162" s="205">
        <v>0.2</v>
      </c>
      <c r="I162" s="205">
        <v>0.14000000000000001</v>
      </c>
      <c r="J162" s="16"/>
      <c r="K162" s="16"/>
      <c r="L162" s="16"/>
      <c r="M162" s="16"/>
      <c r="N162" s="16"/>
      <c r="O162" s="16"/>
      <c r="P162" s="16"/>
      <c r="Q162" s="16"/>
      <c r="R162" s="16"/>
      <c r="S162" s="16"/>
      <c r="T162" s="16"/>
    </row>
    <row r="163" spans="1:20" ht="17.25" customHeight="1">
      <c r="A163" s="195" t="s">
        <v>426</v>
      </c>
      <c r="B163" s="670">
        <v>0.36</v>
      </c>
      <c r="C163" s="670">
        <v>0.43</v>
      </c>
      <c r="D163" s="670">
        <v>0.17</v>
      </c>
      <c r="E163" s="670">
        <v>0.33</v>
      </c>
      <c r="F163" s="205">
        <v>0.35</v>
      </c>
      <c r="G163" s="205">
        <v>0.43</v>
      </c>
      <c r="H163" s="205">
        <v>0.17</v>
      </c>
      <c r="I163" s="205">
        <v>0.32</v>
      </c>
      <c r="J163" s="16"/>
      <c r="K163" s="16"/>
      <c r="L163" s="16"/>
      <c r="M163" s="16"/>
      <c r="N163" s="16"/>
      <c r="O163" s="16"/>
      <c r="P163" s="16"/>
      <c r="Q163" s="16"/>
      <c r="R163" s="16"/>
      <c r="S163" s="16"/>
      <c r="T163" s="16"/>
    </row>
    <row r="164" spans="1:20" ht="17.25" customHeight="1">
      <c r="A164" s="364" t="s">
        <v>427</v>
      </c>
      <c r="B164" s="671">
        <v>0.52</v>
      </c>
      <c r="C164" s="671">
        <v>0.45</v>
      </c>
      <c r="D164" s="671">
        <v>0.63</v>
      </c>
      <c r="E164" s="671">
        <v>0.53</v>
      </c>
      <c r="F164" s="446">
        <v>0.53</v>
      </c>
      <c r="G164" s="446">
        <v>0.45</v>
      </c>
      <c r="H164" s="446">
        <v>0.63</v>
      </c>
      <c r="I164" s="446">
        <v>0.54</v>
      </c>
      <c r="J164" s="16"/>
      <c r="K164" s="16"/>
      <c r="L164" s="16"/>
      <c r="M164" s="16"/>
      <c r="N164" s="16"/>
      <c r="O164" s="16"/>
      <c r="P164" s="16"/>
      <c r="Q164" s="16"/>
      <c r="R164" s="16"/>
      <c r="S164" s="16"/>
      <c r="T164" s="16"/>
    </row>
    <row r="165" spans="1:20" ht="6" customHeight="1">
      <c r="A165" s="95"/>
      <c r="D165" s="22"/>
      <c r="H165" s="22"/>
      <c r="J165" s="16"/>
      <c r="K165" s="16"/>
      <c r="L165" s="16"/>
      <c r="M165" s="16"/>
      <c r="N165" s="16"/>
      <c r="O165" s="16"/>
      <c r="P165" s="16"/>
      <c r="Q165" s="16"/>
      <c r="R165" s="16"/>
      <c r="S165" s="16"/>
      <c r="T165" s="16"/>
    </row>
    <row r="166" spans="1:20" ht="17.25" customHeight="1">
      <c r="A166" s="773" t="s">
        <v>770</v>
      </c>
      <c r="B166" s="240"/>
      <c r="C166" s="240"/>
      <c r="J166" s="16"/>
      <c r="K166" s="16"/>
      <c r="L166" s="16"/>
      <c r="M166" s="16"/>
      <c r="N166" s="16"/>
      <c r="O166" s="16"/>
      <c r="P166" s="16"/>
      <c r="Q166" s="16"/>
      <c r="R166" s="16"/>
      <c r="S166" s="16"/>
      <c r="T166" s="16"/>
    </row>
    <row r="167" spans="1:20" ht="20.149999999999999" customHeight="1">
      <c r="A167" s="295" t="s">
        <v>484</v>
      </c>
      <c r="J167" s="16"/>
      <c r="K167" s="16"/>
      <c r="L167" s="16"/>
      <c r="M167" s="16"/>
      <c r="N167" s="16"/>
      <c r="O167" s="16"/>
      <c r="P167" s="16"/>
      <c r="Q167" s="16"/>
      <c r="R167" s="16"/>
      <c r="S167" s="16"/>
      <c r="T167" s="16"/>
    </row>
    <row r="168" spans="1:20" ht="17.25" customHeight="1">
      <c r="A168" s="195"/>
      <c r="D168" s="325"/>
      <c r="E168" s="296" t="s">
        <v>10</v>
      </c>
      <c r="F168" s="293"/>
      <c r="G168" s="325"/>
      <c r="H168" s="297"/>
      <c r="I168" s="297" t="s">
        <v>10</v>
      </c>
      <c r="J168" s="16"/>
      <c r="K168" s="16"/>
      <c r="L168" s="16"/>
      <c r="M168" s="16"/>
      <c r="N168" s="16"/>
      <c r="O168" s="16"/>
      <c r="P168" s="16"/>
      <c r="Q168" s="16"/>
      <c r="R168" s="16"/>
      <c r="S168" s="16"/>
      <c r="T168" s="16"/>
    </row>
    <row r="169" spans="1:20" ht="17.25" customHeight="1">
      <c r="A169" s="195"/>
      <c r="B169" s="402"/>
      <c r="C169" s="402"/>
      <c r="D169" s="870">
        <v>44561</v>
      </c>
      <c r="E169" s="870"/>
      <c r="F169" s="447"/>
      <c r="G169" s="448"/>
      <c r="H169" s="867">
        <v>44196</v>
      </c>
      <c r="I169" s="867"/>
      <c r="J169" s="16"/>
      <c r="K169" s="16"/>
      <c r="L169" s="16"/>
      <c r="M169" s="16"/>
      <c r="N169" s="16"/>
      <c r="O169" s="16"/>
      <c r="P169" s="16"/>
      <c r="Q169" s="16"/>
      <c r="R169" s="16"/>
      <c r="S169" s="16"/>
      <c r="T169" s="16"/>
    </row>
    <row r="170" spans="1:20" ht="17.25" customHeight="1">
      <c r="A170" s="195"/>
      <c r="B170" s="325"/>
      <c r="C170" s="325"/>
      <c r="D170" s="296" t="s">
        <v>420</v>
      </c>
      <c r="E170" s="296"/>
      <c r="F170" s="296"/>
      <c r="G170" s="297"/>
      <c r="H170" s="297" t="s">
        <v>421</v>
      </c>
      <c r="I170" s="297"/>
      <c r="J170" s="16"/>
      <c r="K170" s="16"/>
      <c r="L170" s="16"/>
      <c r="M170" s="16"/>
      <c r="N170" s="16"/>
      <c r="O170" s="16"/>
      <c r="P170" s="16"/>
      <c r="Q170" s="16"/>
      <c r="R170" s="16"/>
      <c r="S170" s="16"/>
      <c r="T170" s="16"/>
    </row>
    <row r="171" spans="1:20" ht="17.25" customHeight="1">
      <c r="A171" s="364"/>
      <c r="B171" s="365" t="s">
        <v>366</v>
      </c>
      <c r="C171" s="365" t="s">
        <v>52</v>
      </c>
      <c r="D171" s="365" t="s">
        <v>732</v>
      </c>
      <c r="E171" s="365" t="s">
        <v>38</v>
      </c>
      <c r="F171" s="366" t="s">
        <v>366</v>
      </c>
      <c r="G171" s="366" t="s">
        <v>52</v>
      </c>
      <c r="H171" s="366" t="s">
        <v>732</v>
      </c>
      <c r="I171" s="366" t="s">
        <v>38</v>
      </c>
      <c r="J171" s="16"/>
      <c r="K171" s="481"/>
      <c r="L171" s="16"/>
      <c r="M171" s="16"/>
      <c r="N171" s="16"/>
      <c r="O171" s="16"/>
      <c r="P171" s="16"/>
      <c r="Q171" s="16"/>
      <c r="R171" s="16"/>
      <c r="S171" s="16"/>
      <c r="T171" s="16"/>
    </row>
    <row r="172" spans="1:20" ht="22.15" customHeight="1">
      <c r="A172" s="295" t="s">
        <v>428</v>
      </c>
      <c r="B172" s="641">
        <v>14332</v>
      </c>
      <c r="C172" s="641">
        <v>6099</v>
      </c>
      <c r="D172" s="641">
        <v>6255</v>
      </c>
      <c r="E172" s="641">
        <f>SUM(B172:D172)</f>
        <v>26686</v>
      </c>
      <c r="F172" s="200">
        <v>12499</v>
      </c>
      <c r="G172" s="200">
        <v>5587</v>
      </c>
      <c r="H172" s="200">
        <v>5937</v>
      </c>
      <c r="I172" s="200">
        <f>SUM(F172:H172)</f>
        <v>24023</v>
      </c>
      <c r="J172" s="16"/>
      <c r="K172" s="838"/>
      <c r="L172" s="16"/>
      <c r="M172" s="16"/>
      <c r="N172" s="16"/>
      <c r="O172" s="16"/>
      <c r="P172" s="16"/>
      <c r="Q172" s="16"/>
      <c r="R172" s="16"/>
      <c r="S172" s="16"/>
      <c r="T172" s="16"/>
    </row>
    <row r="173" spans="1:20" ht="4.1500000000000004" customHeight="1">
      <c r="A173" s="195"/>
      <c r="B173" s="641"/>
      <c r="C173" s="641"/>
      <c r="D173" s="641"/>
      <c r="E173" s="641"/>
      <c r="F173" s="200"/>
      <c r="G173" s="200"/>
      <c r="H173" s="200"/>
      <c r="I173" s="200"/>
      <c r="J173" s="16"/>
      <c r="K173" s="481"/>
      <c r="L173" s="16"/>
      <c r="M173" s="16"/>
      <c r="N173" s="16"/>
      <c r="O173" s="16"/>
      <c r="P173" s="16"/>
      <c r="Q173" s="16"/>
      <c r="R173" s="16"/>
      <c r="S173" s="16"/>
      <c r="T173" s="16"/>
    </row>
    <row r="174" spans="1:20" ht="15" customHeight="1">
      <c r="A174" s="295" t="s">
        <v>61</v>
      </c>
      <c r="B174" s="641"/>
      <c r="C174" s="641"/>
      <c r="D174" s="641"/>
      <c r="E174" s="641"/>
      <c r="F174" s="200"/>
      <c r="G174" s="200"/>
      <c r="H174" s="200"/>
      <c r="I174" s="200"/>
      <c r="J174" s="16"/>
      <c r="K174" s="481"/>
      <c r="L174" s="16"/>
      <c r="M174" s="16"/>
      <c r="N174" s="16"/>
      <c r="O174" s="16"/>
      <c r="P174" s="16"/>
      <c r="Q174" s="16"/>
      <c r="R174" s="16"/>
      <c r="S174" s="16"/>
      <c r="T174" s="16"/>
    </row>
    <row r="175" spans="1:20" ht="15" customHeight="1">
      <c r="A175" s="195" t="s">
        <v>339</v>
      </c>
      <c r="B175" s="641">
        <f>SUM(B176:B178)</f>
        <v>1714</v>
      </c>
      <c r="C175" s="641">
        <f t="shared" ref="C175:D175" si="15">SUM(C176:C178)</f>
        <v>1676</v>
      </c>
      <c r="D175" s="641">
        <f t="shared" si="15"/>
        <v>1835</v>
      </c>
      <c r="E175" s="641">
        <f t="shared" ref="E175:E193" si="16">SUM(B175:D175)</f>
        <v>5225</v>
      </c>
      <c r="F175" s="200">
        <v>4653</v>
      </c>
      <c r="G175" s="266">
        <v>1837</v>
      </c>
      <c r="H175" s="200">
        <v>1694</v>
      </c>
      <c r="I175" s="200">
        <f>SUM(F175:H175)</f>
        <v>8184</v>
      </c>
      <c r="J175" s="16"/>
      <c r="K175" s="481"/>
      <c r="L175" s="16"/>
      <c r="M175" s="16"/>
      <c r="N175" s="16"/>
      <c r="O175" s="16"/>
      <c r="P175" s="16"/>
      <c r="Q175" s="16"/>
      <c r="R175" s="16"/>
      <c r="S175" s="16"/>
      <c r="T175" s="16"/>
    </row>
    <row r="176" spans="1:20" ht="15" customHeight="1">
      <c r="A176" s="106" t="s">
        <v>257</v>
      </c>
      <c r="B176" s="641">
        <v>352</v>
      </c>
      <c r="C176" s="641">
        <v>271</v>
      </c>
      <c r="D176" s="641">
        <v>569</v>
      </c>
      <c r="E176" s="641">
        <f t="shared" si="16"/>
        <v>1192</v>
      </c>
      <c r="F176" s="266">
        <v>921</v>
      </c>
      <c r="G176" s="200">
        <v>437</v>
      </c>
      <c r="H176" s="200">
        <v>506</v>
      </c>
      <c r="I176" s="200">
        <f t="shared" ref="I176:I178" si="17">SUM(F176:H176)</f>
        <v>1864</v>
      </c>
      <c r="J176" s="16"/>
      <c r="K176" s="481"/>
      <c r="L176" s="16"/>
      <c r="M176" s="16"/>
      <c r="N176" s="16"/>
      <c r="O176" s="16"/>
      <c r="P176" s="16"/>
      <c r="Q176" s="16"/>
      <c r="R176" s="16"/>
      <c r="S176" s="16"/>
      <c r="T176" s="16"/>
    </row>
    <row r="177" spans="1:20" ht="15" customHeight="1">
      <c r="A177" s="106" t="s">
        <v>258</v>
      </c>
      <c r="B177" s="641">
        <v>1030</v>
      </c>
      <c r="C177" s="641">
        <v>1001</v>
      </c>
      <c r="D177" s="641">
        <v>829</v>
      </c>
      <c r="E177" s="641">
        <f t="shared" si="16"/>
        <v>2860</v>
      </c>
      <c r="F177" s="266">
        <v>2740</v>
      </c>
      <c r="G177" s="200">
        <v>894</v>
      </c>
      <c r="H177" s="200">
        <v>747</v>
      </c>
      <c r="I177" s="200">
        <f t="shared" si="17"/>
        <v>4381</v>
      </c>
      <c r="J177" s="16"/>
      <c r="K177" s="481"/>
      <c r="L177" s="16"/>
      <c r="M177" s="16"/>
      <c r="N177" s="16"/>
      <c r="O177" s="16"/>
      <c r="P177" s="16"/>
      <c r="Q177" s="16"/>
      <c r="R177" s="16"/>
      <c r="S177" s="16"/>
      <c r="T177" s="16"/>
    </row>
    <row r="178" spans="1:20" ht="15" customHeight="1">
      <c r="A178" s="106" t="s">
        <v>259</v>
      </c>
      <c r="B178" s="641">
        <v>332</v>
      </c>
      <c r="C178" s="641">
        <v>404</v>
      </c>
      <c r="D178" s="641">
        <v>437</v>
      </c>
      <c r="E178" s="641">
        <f t="shared" si="16"/>
        <v>1173</v>
      </c>
      <c r="F178" s="266">
        <v>992</v>
      </c>
      <c r="G178" s="200">
        <v>506</v>
      </c>
      <c r="H178" s="200">
        <v>441</v>
      </c>
      <c r="I178" s="200">
        <f t="shared" si="17"/>
        <v>1939</v>
      </c>
      <c r="J178" s="16"/>
      <c r="K178" s="481"/>
      <c r="L178" s="16"/>
      <c r="M178" s="16"/>
      <c r="N178" s="16"/>
      <c r="O178" s="16"/>
      <c r="P178" s="16"/>
      <c r="Q178" s="16"/>
      <c r="R178" s="16"/>
      <c r="S178" s="16"/>
      <c r="T178" s="16"/>
    </row>
    <row r="179" spans="1:20" ht="4.9000000000000004" customHeight="1">
      <c r="A179" s="195"/>
      <c r="B179" s="641"/>
      <c r="C179" s="641"/>
      <c r="D179" s="641"/>
      <c r="E179" s="641"/>
      <c r="F179" s="200"/>
      <c r="G179" s="200"/>
      <c r="H179" s="200"/>
      <c r="I179" s="200"/>
      <c r="J179" s="16"/>
      <c r="K179" s="481"/>
      <c r="L179" s="16"/>
      <c r="M179" s="16"/>
      <c r="N179" s="16"/>
      <c r="O179" s="16"/>
      <c r="P179" s="16"/>
      <c r="Q179" s="16"/>
      <c r="R179" s="16"/>
      <c r="S179" s="16"/>
      <c r="T179" s="16"/>
    </row>
    <row r="180" spans="1:20" ht="15" customHeight="1">
      <c r="A180" s="195" t="s">
        <v>340</v>
      </c>
      <c r="B180" s="641">
        <f>SUM(B181:B183)</f>
        <v>8875</v>
      </c>
      <c r="C180" s="641">
        <f t="shared" ref="C180:D180" si="18">SUM(C181:C183)</f>
        <v>3353</v>
      </c>
      <c r="D180" s="641">
        <f t="shared" si="18"/>
        <v>3176</v>
      </c>
      <c r="E180" s="641">
        <f t="shared" si="16"/>
        <v>15404</v>
      </c>
      <c r="F180" s="200">
        <v>5819</v>
      </c>
      <c r="G180" s="200">
        <v>2766</v>
      </c>
      <c r="H180" s="200">
        <v>3108</v>
      </c>
      <c r="I180" s="200">
        <f t="shared" ref="I180:I183" si="19">SUM(F180:H180)</f>
        <v>11693</v>
      </c>
      <c r="J180" s="16"/>
      <c r="K180" s="481"/>
      <c r="L180" s="16"/>
      <c r="M180" s="16"/>
      <c r="N180" s="16"/>
      <c r="O180" s="16"/>
      <c r="P180" s="16"/>
      <c r="Q180" s="16"/>
      <c r="R180" s="16"/>
      <c r="S180" s="16"/>
      <c r="T180" s="16"/>
    </row>
    <row r="181" spans="1:20" ht="15" customHeight="1">
      <c r="A181" s="106" t="s">
        <v>260</v>
      </c>
      <c r="B181" s="641">
        <v>6243</v>
      </c>
      <c r="C181" s="641">
        <v>1179</v>
      </c>
      <c r="D181" s="641">
        <v>1396</v>
      </c>
      <c r="E181" s="641">
        <f t="shared" si="16"/>
        <v>8818</v>
      </c>
      <c r="F181" s="266">
        <v>3292</v>
      </c>
      <c r="G181" s="200">
        <v>798</v>
      </c>
      <c r="H181" s="200">
        <v>1367</v>
      </c>
      <c r="I181" s="200">
        <f t="shared" si="19"/>
        <v>5457</v>
      </c>
      <c r="J181" s="16"/>
      <c r="K181" s="481"/>
      <c r="L181" s="16"/>
      <c r="M181" s="16"/>
      <c r="N181" s="16"/>
      <c r="O181" s="16"/>
      <c r="P181" s="16"/>
      <c r="Q181" s="16"/>
      <c r="R181" s="16"/>
      <c r="S181" s="16"/>
      <c r="T181" s="16"/>
    </row>
    <row r="182" spans="1:20" ht="15" customHeight="1">
      <c r="A182" s="106" t="s">
        <v>341</v>
      </c>
      <c r="B182" s="641">
        <v>1160</v>
      </c>
      <c r="C182" s="641">
        <v>537</v>
      </c>
      <c r="D182" s="641">
        <v>1109</v>
      </c>
      <c r="E182" s="641">
        <f t="shared" si="16"/>
        <v>2806</v>
      </c>
      <c r="F182" s="266">
        <v>1167</v>
      </c>
      <c r="G182" s="200">
        <v>540</v>
      </c>
      <c r="H182" s="200">
        <v>1111</v>
      </c>
      <c r="I182" s="200">
        <f t="shared" si="19"/>
        <v>2818</v>
      </c>
      <c r="J182" s="16"/>
      <c r="K182" s="481"/>
      <c r="L182" s="16"/>
      <c r="M182" s="16"/>
      <c r="N182" s="16"/>
      <c r="O182" s="16"/>
      <c r="P182" s="16"/>
      <c r="Q182" s="16"/>
      <c r="R182" s="16"/>
      <c r="S182" s="16"/>
      <c r="T182" s="16"/>
    </row>
    <row r="183" spans="1:20" ht="15" customHeight="1">
      <c r="A183" s="106" t="s">
        <v>342</v>
      </c>
      <c r="B183" s="641">
        <v>1472</v>
      </c>
      <c r="C183" s="641">
        <v>1637</v>
      </c>
      <c r="D183" s="641">
        <v>671</v>
      </c>
      <c r="E183" s="641">
        <f t="shared" si="16"/>
        <v>3780</v>
      </c>
      <c r="F183" s="266">
        <v>1360</v>
      </c>
      <c r="G183" s="200">
        <v>1428</v>
      </c>
      <c r="H183" s="200">
        <v>630</v>
      </c>
      <c r="I183" s="200">
        <f t="shared" si="19"/>
        <v>3418</v>
      </c>
      <c r="J183" s="16"/>
      <c r="K183" s="481"/>
      <c r="L183" s="16"/>
      <c r="M183" s="16"/>
      <c r="N183" s="16"/>
      <c r="O183" s="16"/>
      <c r="P183" s="16"/>
      <c r="Q183" s="16"/>
      <c r="R183" s="16"/>
      <c r="S183" s="16"/>
      <c r="T183" s="16"/>
    </row>
    <row r="184" spans="1:20" ht="4.9000000000000004" customHeight="1">
      <c r="A184" s="195"/>
      <c r="B184" s="641"/>
      <c r="C184" s="641"/>
      <c r="D184" s="641"/>
      <c r="E184" s="641"/>
      <c r="F184" s="200"/>
      <c r="G184" s="200"/>
      <c r="H184" s="200"/>
      <c r="I184" s="200"/>
      <c r="J184" s="16"/>
      <c r="K184" s="481"/>
      <c r="L184" s="16"/>
      <c r="M184" s="16"/>
      <c r="N184" s="16"/>
      <c r="O184" s="16"/>
      <c r="P184" s="16"/>
      <c r="Q184" s="16"/>
      <c r="R184" s="16"/>
      <c r="S184" s="16"/>
      <c r="T184" s="16"/>
    </row>
    <row r="185" spans="1:20" ht="15" customHeight="1">
      <c r="A185" s="195" t="s">
        <v>343</v>
      </c>
      <c r="B185" s="641">
        <v>424</v>
      </c>
      <c r="C185" s="641">
        <v>77</v>
      </c>
      <c r="D185" s="641">
        <v>17</v>
      </c>
      <c r="E185" s="641">
        <f t="shared" si="16"/>
        <v>518</v>
      </c>
      <c r="F185" s="200">
        <v>274</v>
      </c>
      <c r="G185" s="200">
        <v>64</v>
      </c>
      <c r="H185" s="200">
        <v>9</v>
      </c>
      <c r="I185" s="200">
        <f t="shared" ref="I185:I188" si="20">SUM(F185:H185)</f>
        <v>347</v>
      </c>
      <c r="J185" s="16"/>
      <c r="K185" s="481"/>
      <c r="L185" s="16"/>
      <c r="M185" s="16"/>
      <c r="N185" s="16"/>
      <c r="O185" s="16"/>
      <c r="P185" s="16"/>
      <c r="Q185" s="16"/>
      <c r="R185" s="16"/>
      <c r="S185" s="16"/>
      <c r="T185" s="16"/>
    </row>
    <row r="186" spans="1:20" ht="15" customHeight="1">
      <c r="A186" s="195" t="s">
        <v>344</v>
      </c>
      <c r="B186" s="641">
        <v>1021</v>
      </c>
      <c r="C186" s="641">
        <v>517</v>
      </c>
      <c r="D186" s="641">
        <v>356</v>
      </c>
      <c r="E186" s="641">
        <f t="shared" si="16"/>
        <v>1894</v>
      </c>
      <c r="F186" s="200">
        <v>835</v>
      </c>
      <c r="G186" s="200">
        <v>456</v>
      </c>
      <c r="H186" s="200">
        <v>332</v>
      </c>
      <c r="I186" s="200">
        <f t="shared" si="20"/>
        <v>1623</v>
      </c>
      <c r="J186" s="16"/>
      <c r="K186" s="481"/>
      <c r="L186" s="16"/>
      <c r="M186" s="16"/>
      <c r="N186" s="16"/>
      <c r="O186" s="16"/>
      <c r="P186" s="16"/>
      <c r="Q186" s="16"/>
      <c r="R186" s="16"/>
      <c r="S186" s="16"/>
      <c r="T186" s="16"/>
    </row>
    <row r="187" spans="1:20" ht="15" customHeight="1">
      <c r="A187" s="195" t="s">
        <v>345</v>
      </c>
      <c r="B187" s="641">
        <v>381</v>
      </c>
      <c r="C187" s="641">
        <v>0</v>
      </c>
      <c r="D187" s="641">
        <v>75</v>
      </c>
      <c r="E187" s="641">
        <f t="shared" si="16"/>
        <v>456</v>
      </c>
      <c r="F187" s="200">
        <v>318</v>
      </c>
      <c r="G187" s="200" t="s">
        <v>705</v>
      </c>
      <c r="H187" s="200">
        <v>62</v>
      </c>
      <c r="I187" s="200">
        <f t="shared" si="20"/>
        <v>380</v>
      </c>
      <c r="J187" s="16"/>
      <c r="K187" s="481"/>
      <c r="L187" s="16"/>
      <c r="M187" s="16"/>
      <c r="N187" s="16"/>
      <c r="O187" s="16"/>
      <c r="P187" s="16"/>
      <c r="Q187" s="16"/>
      <c r="R187" s="16"/>
      <c r="S187" s="16"/>
      <c r="T187" s="16"/>
    </row>
    <row r="188" spans="1:20" ht="15" customHeight="1">
      <c r="A188" s="195" t="s">
        <v>37</v>
      </c>
      <c r="B188" s="641">
        <v>1823</v>
      </c>
      <c r="C188" s="641">
        <v>322</v>
      </c>
      <c r="D188" s="641">
        <v>359</v>
      </c>
      <c r="E188" s="641">
        <f t="shared" si="16"/>
        <v>2504</v>
      </c>
      <c r="F188" s="200">
        <v>470</v>
      </c>
      <c r="G188" s="200">
        <v>320</v>
      </c>
      <c r="H188" s="200">
        <v>377</v>
      </c>
      <c r="I188" s="200">
        <f t="shared" si="20"/>
        <v>1167</v>
      </c>
      <c r="J188" s="16"/>
      <c r="K188" s="481"/>
      <c r="L188" s="16"/>
      <c r="M188" s="16"/>
      <c r="N188" s="16"/>
      <c r="O188" s="16"/>
      <c r="P188" s="16"/>
      <c r="Q188" s="16"/>
      <c r="R188" s="16"/>
      <c r="S188" s="16"/>
      <c r="T188" s="16"/>
    </row>
    <row r="189" spans="1:20" ht="4.9000000000000004" customHeight="1">
      <c r="A189" s="195"/>
      <c r="B189" s="641"/>
      <c r="C189" s="641"/>
      <c r="D189" s="641"/>
      <c r="E189" s="641"/>
      <c r="F189" s="200"/>
      <c r="G189" s="200"/>
      <c r="H189" s="200"/>
      <c r="I189" s="200"/>
      <c r="J189" s="16"/>
      <c r="K189" s="481"/>
      <c r="L189" s="16"/>
      <c r="M189" s="16"/>
      <c r="N189" s="16"/>
      <c r="O189" s="16"/>
      <c r="P189" s="16"/>
      <c r="Q189" s="16"/>
      <c r="R189" s="16"/>
      <c r="S189" s="16"/>
      <c r="T189" s="16"/>
    </row>
    <row r="190" spans="1:20" ht="15" customHeight="1">
      <c r="A190" s="193" t="s">
        <v>189</v>
      </c>
      <c r="B190" s="645">
        <v>0</v>
      </c>
      <c r="C190" s="645">
        <v>0</v>
      </c>
      <c r="D190" s="645">
        <v>421</v>
      </c>
      <c r="E190" s="641">
        <f t="shared" si="16"/>
        <v>421</v>
      </c>
      <c r="F190" s="266" t="s">
        <v>705</v>
      </c>
      <c r="G190" s="200" t="s">
        <v>705</v>
      </c>
      <c r="H190" s="200">
        <v>370</v>
      </c>
      <c r="I190" s="200">
        <f t="shared" ref="I190" si="21">SUM(F190:H190)</f>
        <v>370</v>
      </c>
      <c r="J190" s="16"/>
      <c r="K190" s="481"/>
      <c r="L190" s="16"/>
      <c r="M190" s="16"/>
      <c r="N190" s="16"/>
      <c r="O190" s="16"/>
      <c r="P190" s="16"/>
      <c r="Q190" s="16"/>
      <c r="R190" s="16"/>
      <c r="S190" s="16"/>
      <c r="T190" s="16"/>
    </row>
    <row r="191" spans="1:20" ht="26.15" customHeight="1">
      <c r="A191" s="400" t="s">
        <v>571</v>
      </c>
      <c r="B191" s="645"/>
      <c r="C191" s="645"/>
      <c r="D191" s="645"/>
      <c r="E191" s="641"/>
      <c r="F191" s="193"/>
      <c r="G191" s="193"/>
      <c r="H191" s="193"/>
      <c r="I191" s="198"/>
      <c r="J191" s="16"/>
      <c r="K191" s="481"/>
      <c r="L191" s="16"/>
      <c r="M191" s="16"/>
      <c r="N191" s="16"/>
      <c r="O191" s="16"/>
      <c r="P191" s="16"/>
      <c r="Q191" s="16"/>
      <c r="R191" s="16"/>
      <c r="S191" s="16"/>
      <c r="T191" s="16"/>
    </row>
    <row r="192" spans="1:20" ht="5.5" customHeight="1">
      <c r="A192" s="196"/>
      <c r="B192" s="645"/>
      <c r="C192" s="645"/>
      <c r="D192" s="645"/>
      <c r="E192" s="641"/>
      <c r="F192" s="193"/>
      <c r="G192" s="193"/>
      <c r="H192" s="193"/>
      <c r="I192" s="198"/>
      <c r="J192" s="16"/>
      <c r="K192" s="481"/>
      <c r="L192" s="16"/>
      <c r="M192" s="16"/>
      <c r="N192" s="16"/>
      <c r="O192" s="16"/>
      <c r="P192" s="16"/>
      <c r="Q192" s="16"/>
      <c r="R192" s="16"/>
      <c r="S192" s="16"/>
      <c r="T192" s="16"/>
    </row>
    <row r="193" spans="1:20" ht="14.25" customHeight="1">
      <c r="A193" s="364" t="s">
        <v>104</v>
      </c>
      <c r="B193" s="646">
        <v>94</v>
      </c>
      <c r="C193" s="646">
        <v>154</v>
      </c>
      <c r="D193" s="646">
        <v>16</v>
      </c>
      <c r="E193" s="646">
        <f t="shared" si="16"/>
        <v>264</v>
      </c>
      <c r="F193" s="386">
        <v>130</v>
      </c>
      <c r="G193" s="386">
        <v>144</v>
      </c>
      <c r="H193" s="386">
        <v>-15</v>
      </c>
      <c r="I193" s="386">
        <v>259</v>
      </c>
      <c r="J193" s="16"/>
      <c r="K193" s="481"/>
      <c r="L193" s="16"/>
      <c r="M193" s="16"/>
      <c r="N193" s="16"/>
      <c r="O193" s="16"/>
      <c r="P193" s="16"/>
      <c r="Q193" s="16"/>
      <c r="R193" s="16"/>
      <c r="S193" s="16"/>
      <c r="T193" s="16"/>
    </row>
    <row r="194" spans="1:20" ht="15" customHeight="1">
      <c r="A194" s="760"/>
      <c r="B194" s="16"/>
      <c r="C194" s="16"/>
      <c r="D194" s="16"/>
      <c r="E194" s="16"/>
      <c r="F194" s="760"/>
      <c r="G194" s="760"/>
      <c r="H194" s="760"/>
      <c r="I194" s="760"/>
      <c r="J194" s="16"/>
      <c r="K194" s="481"/>
      <c r="L194" s="16"/>
      <c r="M194" s="16"/>
      <c r="N194" s="16"/>
      <c r="O194" s="16"/>
      <c r="P194" s="16"/>
      <c r="Q194" s="16"/>
      <c r="R194" s="16"/>
      <c r="S194" s="16"/>
      <c r="T194" s="16"/>
    </row>
    <row r="195" spans="1:20" ht="15" customHeight="1">
      <c r="A195" s="295" t="s">
        <v>485</v>
      </c>
      <c r="J195" s="16"/>
      <c r="K195" s="481"/>
      <c r="L195" s="16"/>
      <c r="M195" s="16"/>
      <c r="N195" s="16"/>
      <c r="O195" s="16"/>
      <c r="P195" s="16"/>
      <c r="Q195" s="16"/>
      <c r="R195" s="16"/>
      <c r="S195" s="16"/>
      <c r="T195" s="16"/>
    </row>
    <row r="196" spans="1:20" ht="15" customHeight="1">
      <c r="A196" s="195"/>
      <c r="E196" s="325"/>
      <c r="F196" s="325"/>
      <c r="G196" s="862" t="s">
        <v>365</v>
      </c>
      <c r="H196" s="862"/>
      <c r="I196" s="862"/>
      <c r="J196" s="16"/>
      <c r="K196" s="16"/>
      <c r="L196" s="16"/>
      <c r="M196" s="16"/>
      <c r="N196" s="16"/>
      <c r="O196" s="16"/>
      <c r="P196" s="16"/>
      <c r="Q196" s="16"/>
      <c r="R196" s="16"/>
      <c r="S196" s="16"/>
      <c r="T196" s="16"/>
    </row>
    <row r="197" spans="1:20" ht="15" customHeight="1">
      <c r="A197" s="364" t="s">
        <v>187</v>
      </c>
      <c r="B197" s="402"/>
      <c r="C197" s="402"/>
      <c r="D197" s="449"/>
      <c r="E197" s="863" t="s">
        <v>306</v>
      </c>
      <c r="F197" s="863"/>
      <c r="G197" s="450" t="s">
        <v>366</v>
      </c>
      <c r="H197" s="451" t="s">
        <v>52</v>
      </c>
      <c r="I197" s="451" t="s">
        <v>38</v>
      </c>
      <c r="J197" s="16"/>
      <c r="K197" s="16"/>
      <c r="L197" s="16"/>
      <c r="M197" s="16"/>
      <c r="N197" s="16"/>
      <c r="O197" s="16"/>
      <c r="P197" s="16"/>
      <c r="Q197" s="16"/>
      <c r="R197" s="16"/>
      <c r="S197" s="16"/>
      <c r="T197" s="16"/>
    </row>
    <row r="198" spans="1:20" ht="15" customHeight="1">
      <c r="A198" s="195" t="s">
        <v>43</v>
      </c>
      <c r="E198" s="864" t="s">
        <v>440</v>
      </c>
      <c r="F198" s="864"/>
      <c r="G198" s="670">
        <v>-0.08</v>
      </c>
      <c r="H198" s="672">
        <v>-0.08</v>
      </c>
      <c r="I198" s="673">
        <v>-0.08</v>
      </c>
      <c r="J198" s="16"/>
      <c r="K198" s="16"/>
      <c r="L198" s="16"/>
      <c r="M198" s="16"/>
      <c r="N198" s="16"/>
      <c r="O198" s="16"/>
      <c r="P198" s="16"/>
      <c r="Q198" s="16"/>
      <c r="R198" s="16"/>
      <c r="S198" s="16"/>
      <c r="T198" s="16"/>
    </row>
    <row r="199" spans="1:20" ht="15" customHeight="1">
      <c r="A199" s="195" t="s">
        <v>150</v>
      </c>
      <c r="E199" s="859" t="s">
        <v>440</v>
      </c>
      <c r="F199" s="859"/>
      <c r="G199" s="674">
        <v>7.0000000000000007E-2</v>
      </c>
      <c r="H199" s="672">
        <v>0.09</v>
      </c>
      <c r="I199" s="675">
        <v>0.06</v>
      </c>
      <c r="J199" s="16"/>
      <c r="K199" s="16"/>
      <c r="L199" s="16"/>
      <c r="M199" s="16"/>
      <c r="N199" s="16"/>
      <c r="O199" s="16"/>
      <c r="P199" s="16"/>
      <c r="Q199" s="16"/>
      <c r="R199" s="16"/>
      <c r="S199" s="16"/>
      <c r="T199" s="16"/>
    </row>
    <row r="200" spans="1:20" ht="15" customHeight="1">
      <c r="A200" s="195" t="s">
        <v>201</v>
      </c>
      <c r="E200" s="859" t="s">
        <v>441</v>
      </c>
      <c r="F200" s="859"/>
      <c r="G200" s="674">
        <v>0.06</v>
      </c>
      <c r="H200" s="674">
        <v>0.05</v>
      </c>
      <c r="I200" s="674">
        <v>0.05</v>
      </c>
      <c r="J200" s="16"/>
      <c r="K200" s="16"/>
      <c r="L200" s="16"/>
      <c r="M200" s="16"/>
      <c r="N200" s="16"/>
      <c r="O200" s="16"/>
      <c r="P200" s="16"/>
      <c r="Q200" s="16"/>
      <c r="R200" s="16"/>
      <c r="S200" s="16"/>
      <c r="T200" s="16"/>
    </row>
    <row r="201" spans="1:20" ht="15" customHeight="1">
      <c r="A201" s="364" t="s">
        <v>762</v>
      </c>
      <c r="B201" s="402"/>
      <c r="C201" s="402"/>
      <c r="D201" s="402"/>
      <c r="E201" s="861" t="s">
        <v>442</v>
      </c>
      <c r="F201" s="861"/>
      <c r="G201" s="671">
        <v>0</v>
      </c>
      <c r="H201" s="671">
        <v>0</v>
      </c>
      <c r="I201" s="676">
        <v>0.03</v>
      </c>
      <c r="J201" s="16"/>
      <c r="K201" s="16"/>
      <c r="L201" s="16"/>
      <c r="M201" s="16"/>
      <c r="N201" s="16"/>
      <c r="O201" s="16"/>
      <c r="P201" s="16"/>
      <c r="Q201" s="16"/>
      <c r="R201" s="16"/>
      <c r="S201" s="16"/>
      <c r="T201" s="16"/>
    </row>
    <row r="202" spans="1:20" ht="4.9000000000000004" customHeight="1">
      <c r="A202" s="195"/>
      <c r="B202" s="197"/>
      <c r="C202" s="197"/>
      <c r="D202" s="197"/>
      <c r="E202" s="197"/>
    </row>
    <row r="203" spans="1:20" ht="17.25" customHeight="1">
      <c r="A203" s="90" t="s">
        <v>771</v>
      </c>
      <c r="B203" s="237"/>
      <c r="C203" s="237"/>
      <c r="D203" s="237"/>
    </row>
    <row r="204" spans="1:20" ht="17.25" customHeight="1">
      <c r="A204" s="195"/>
    </row>
    <row r="205" spans="1:20" ht="17.149999999999999" customHeight="1">
      <c r="A205" s="295" t="s">
        <v>486</v>
      </c>
    </row>
    <row r="206" spans="1:20" ht="17.25" customHeight="1">
      <c r="A206" s="195"/>
      <c r="F206" s="298" t="s">
        <v>10</v>
      </c>
      <c r="G206" s="308" t="s">
        <v>10</v>
      </c>
      <c r="H206" s="298" t="s">
        <v>10</v>
      </c>
      <c r="I206" s="298" t="s">
        <v>10</v>
      </c>
    </row>
    <row r="207" spans="1:20" ht="17.25" customHeight="1">
      <c r="A207" s="195"/>
      <c r="B207" s="97"/>
      <c r="F207" s="298">
        <v>2022</v>
      </c>
      <c r="G207" s="308">
        <v>2021</v>
      </c>
      <c r="H207" s="298">
        <v>2020</v>
      </c>
      <c r="I207" s="298">
        <v>2019</v>
      </c>
    </row>
    <row r="208" spans="1:20" ht="14" customHeight="1">
      <c r="A208" s="364"/>
      <c r="B208" s="413"/>
      <c r="C208" s="402"/>
      <c r="D208" s="402"/>
      <c r="E208" s="402"/>
      <c r="F208" s="754" t="s">
        <v>367</v>
      </c>
      <c r="G208" s="452"/>
      <c r="H208" s="452"/>
      <c r="I208" s="452"/>
    </row>
    <row r="209" spans="1:9" ht="15" customHeight="1">
      <c r="A209" s="195" t="s">
        <v>261</v>
      </c>
      <c r="B209" s="109"/>
      <c r="G209" s="677"/>
      <c r="H209" s="170"/>
      <c r="I209" s="170"/>
    </row>
    <row r="210" spans="1:9" ht="15" customHeight="1">
      <c r="A210" s="106" t="s">
        <v>733</v>
      </c>
      <c r="B210" s="109"/>
      <c r="F210" s="172">
        <v>190</v>
      </c>
      <c r="G210" s="641">
        <v>286</v>
      </c>
      <c r="H210" s="172">
        <v>266.03399999999999</v>
      </c>
      <c r="I210" s="172">
        <v>243.96100000000001</v>
      </c>
    </row>
    <row r="211" spans="1:9" ht="15" customHeight="1">
      <c r="A211" s="106" t="s">
        <v>263</v>
      </c>
      <c r="B211" s="109"/>
      <c r="F211" s="172">
        <v>215</v>
      </c>
      <c r="G211" s="641">
        <v>190</v>
      </c>
      <c r="H211" s="172">
        <v>203.07</v>
      </c>
      <c r="I211" s="172">
        <v>193.286</v>
      </c>
    </row>
    <row r="212" spans="1:9" ht="15" customHeight="1">
      <c r="A212" s="195" t="s">
        <v>176</v>
      </c>
      <c r="B212" s="109"/>
      <c r="F212" s="172"/>
      <c r="G212" s="641"/>
      <c r="H212" s="170"/>
      <c r="I212" s="170"/>
    </row>
    <row r="213" spans="1:9" ht="15" customHeight="1">
      <c r="A213" s="106" t="s">
        <v>262</v>
      </c>
      <c r="B213" s="130"/>
      <c r="F213" s="387">
        <v>110</v>
      </c>
      <c r="G213" s="646">
        <v>108</v>
      </c>
      <c r="H213" s="387">
        <v>132.26599999999999</v>
      </c>
      <c r="I213" s="387">
        <v>156.84</v>
      </c>
    </row>
    <row r="214" spans="1:9" ht="15" customHeight="1">
      <c r="A214" s="364" t="s">
        <v>148</v>
      </c>
      <c r="B214" s="453"/>
      <c r="C214" s="402"/>
      <c r="D214" s="402"/>
      <c r="E214" s="402"/>
      <c r="F214" s="387">
        <f>SUM(F210:F213)</f>
        <v>515</v>
      </c>
      <c r="G214" s="646">
        <f>SUM(G210:G213)</f>
        <v>584</v>
      </c>
      <c r="H214" s="387">
        <f>SUM(H210:H213)</f>
        <v>601.37</v>
      </c>
      <c r="I214" s="387">
        <f>SUM(I210:I213)</f>
        <v>594.08699999999999</v>
      </c>
    </row>
    <row r="215" spans="1:9" ht="6" customHeight="1">
      <c r="A215" s="557"/>
      <c r="B215" s="598"/>
      <c r="C215" s="16"/>
      <c r="D215" s="16"/>
      <c r="E215" s="16"/>
      <c r="F215" s="171"/>
      <c r="G215" s="310"/>
      <c r="H215" s="171"/>
      <c r="I215" s="171"/>
    </row>
    <row r="216" spans="1:9" ht="14">
      <c r="A216" s="850" t="s">
        <v>791</v>
      </c>
      <c r="B216" s="850"/>
      <c r="C216" s="850"/>
      <c r="D216" s="850"/>
      <c r="E216" s="850"/>
      <c r="F216" s="850"/>
      <c r="G216" s="850"/>
      <c r="H216" s="850"/>
    </row>
    <row r="217" spans="1:9" ht="14">
      <c r="A217" s="794" t="s">
        <v>792</v>
      </c>
      <c r="B217" s="794"/>
      <c r="C217" s="794"/>
      <c r="D217" s="794"/>
      <c r="E217" s="794"/>
      <c r="F217" s="794"/>
      <c r="G217" s="794"/>
      <c r="H217" s="794"/>
    </row>
  </sheetData>
  <mergeCells count="19">
    <mergeCell ref="F3:G3"/>
    <mergeCell ref="H3:I3"/>
    <mergeCell ref="F14:G14"/>
    <mergeCell ref="H14:I14"/>
    <mergeCell ref="H169:I169"/>
    <mergeCell ref="A81:I81"/>
    <mergeCell ref="H57:I57"/>
    <mergeCell ref="H58:I58"/>
    <mergeCell ref="F57:G57"/>
    <mergeCell ref="F58:G58"/>
    <mergeCell ref="D169:E169"/>
    <mergeCell ref="E199:F199"/>
    <mergeCell ref="E200:F200"/>
    <mergeCell ref="A82:I82"/>
    <mergeCell ref="E201:F201"/>
    <mergeCell ref="A216:H216"/>
    <mergeCell ref="G196:I196"/>
    <mergeCell ref="E197:F197"/>
    <mergeCell ref="E198:F198"/>
  </mergeCells>
  <printOptions horizontalCentered="1"/>
  <pageMargins left="0.23622047244094491" right="0.23622047244094491" top="0.74803149606299213" bottom="0.74803149606299213" header="0.31496062992125984" footer="0.31496062992125984"/>
  <pageSetup paperSize="9" scale="61" fitToHeight="4" orientation="portrait" r:id="rId1"/>
  <rowBreaks count="3" manualBreakCount="3">
    <brk id="55" max="8" man="1"/>
    <brk id="122" max="8" man="1"/>
    <brk id="194" max="8" man="1"/>
  </rowBreaks>
  <ignoredErrors>
    <ignoredError sqref="G54:I54 F73" formulaRange="1"/>
    <ignoredError sqref="E156 G71"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00B050"/>
    <pageSetUpPr fitToPage="1"/>
  </sheetPr>
  <dimension ref="A1:F32"/>
  <sheetViews>
    <sheetView showGridLines="0" topLeftCell="A19" zoomScaleNormal="100" zoomScaleSheetLayoutView="100" workbookViewId="0">
      <selection activeCell="B26" sqref="B26"/>
    </sheetView>
  </sheetViews>
  <sheetFormatPr defaultColWidth="9.1796875" defaultRowHeight="14"/>
  <cols>
    <col min="1" max="1" width="57" style="55" customWidth="1"/>
    <col min="2" max="4" width="12.7265625" style="55" customWidth="1"/>
    <col min="5" max="5" width="2.7265625" style="55" customWidth="1"/>
    <col min="6" max="16384" width="9.1796875" style="55"/>
  </cols>
  <sheetData>
    <row r="1" spans="1:6" s="61" customFormat="1" ht="21.5">
      <c r="A1" s="307" t="s">
        <v>487</v>
      </c>
    </row>
    <row r="2" spans="1:6" s="61" customFormat="1" ht="17.25" customHeight="1">
      <c r="A2" s="294"/>
      <c r="B2" s="58"/>
      <c r="C2" s="59"/>
      <c r="D2" s="59"/>
      <c r="E2" s="60"/>
    </row>
    <row r="3" spans="1:6" ht="11.15" customHeight="1">
      <c r="A3" s="855" t="s">
        <v>12</v>
      </c>
      <c r="B3" s="308" t="s">
        <v>10</v>
      </c>
      <c r="C3" s="298" t="s">
        <v>10</v>
      </c>
      <c r="D3" s="298" t="s">
        <v>10</v>
      </c>
    </row>
    <row r="4" spans="1:6" ht="17.25" customHeight="1">
      <c r="A4" s="856"/>
      <c r="B4" s="365">
        <v>2021</v>
      </c>
      <c r="C4" s="366">
        <v>2020</v>
      </c>
      <c r="D4" s="366">
        <v>2019</v>
      </c>
    </row>
    <row r="5" spans="1:6" ht="15" customHeight="1">
      <c r="A5" s="88" t="s">
        <v>13</v>
      </c>
      <c r="B5" s="641">
        <v>-150</v>
      </c>
      <c r="C5" s="148">
        <v>-98</v>
      </c>
      <c r="D5" s="172">
        <v>-142</v>
      </c>
      <c r="F5" s="832"/>
    </row>
    <row r="6" spans="1:6" ht="15" customHeight="1">
      <c r="A6" s="88" t="s">
        <v>189</v>
      </c>
      <c r="B6" s="646">
        <v>-11</v>
      </c>
      <c r="C6" s="387">
        <v>-10</v>
      </c>
      <c r="D6" s="387">
        <v>-9</v>
      </c>
    </row>
    <row r="7" spans="1:6" ht="15" customHeight="1">
      <c r="A7" s="364" t="s">
        <v>187</v>
      </c>
      <c r="B7" s="646">
        <f>B5+B6</f>
        <v>-161</v>
      </c>
      <c r="C7" s="387">
        <f>C5+C6</f>
        <v>-108</v>
      </c>
      <c r="D7" s="387">
        <f>D5+D6</f>
        <v>-151</v>
      </c>
    </row>
    <row r="8" spans="1:6" ht="17.25" customHeight="1">
      <c r="A8" s="88"/>
      <c r="B8" s="70"/>
      <c r="C8" s="70"/>
      <c r="D8" s="70"/>
    </row>
    <row r="9" spans="1:6" ht="17.25" customHeight="1">
      <c r="A9" s="88"/>
      <c r="B9" s="70"/>
      <c r="C9" s="70"/>
      <c r="D9" s="70"/>
    </row>
    <row r="10" spans="1:6" ht="17.25" customHeight="1">
      <c r="A10" s="295" t="s">
        <v>13</v>
      </c>
      <c r="B10" s="70"/>
      <c r="C10" s="70"/>
      <c r="D10" s="70"/>
    </row>
    <row r="11" spans="1:6" ht="15" customHeight="1">
      <c r="A11" s="88"/>
      <c r="B11" s="70"/>
      <c r="C11" s="70"/>
      <c r="D11" s="70"/>
    </row>
    <row r="12" spans="1:6" ht="15" customHeight="1">
      <c r="A12" s="88"/>
      <c r="B12" s="365">
        <v>2021</v>
      </c>
      <c r="C12" s="366">
        <v>2020</v>
      </c>
      <c r="D12" s="366">
        <v>2019</v>
      </c>
    </row>
    <row r="13" spans="1:6" ht="11.5" customHeight="1">
      <c r="A13" s="88"/>
      <c r="B13" s="296" t="s">
        <v>573</v>
      </c>
      <c r="C13" s="297" t="s">
        <v>573</v>
      </c>
      <c r="D13" s="297" t="s">
        <v>573</v>
      </c>
    </row>
    <row r="14" spans="1:6" ht="15" customHeight="1">
      <c r="A14" s="364"/>
      <c r="B14" s="365" t="s">
        <v>572</v>
      </c>
      <c r="C14" s="366" t="s">
        <v>572</v>
      </c>
      <c r="D14" s="366" t="s">
        <v>572</v>
      </c>
    </row>
    <row r="15" spans="1:6" ht="15" customHeight="1">
      <c r="A15" s="88" t="s">
        <v>14</v>
      </c>
      <c r="B15" s="641">
        <v>11371436</v>
      </c>
      <c r="C15" s="169">
        <v>11137801</v>
      </c>
      <c r="D15" s="172">
        <v>13634518</v>
      </c>
    </row>
    <row r="16" spans="1:6" ht="15" customHeight="1">
      <c r="A16" s="88" t="s">
        <v>15</v>
      </c>
      <c r="B16" s="641">
        <v>7667929</v>
      </c>
      <c r="C16" s="169">
        <v>4395633</v>
      </c>
      <c r="D16" s="172">
        <v>4538771</v>
      </c>
    </row>
    <row r="17" spans="1:4" ht="15" customHeight="1">
      <c r="A17" s="88" t="s">
        <v>16</v>
      </c>
      <c r="B17" s="641">
        <v>-3425232</v>
      </c>
      <c r="C17" s="169">
        <v>-3240738</v>
      </c>
      <c r="D17" s="172">
        <v>-6041011</v>
      </c>
    </row>
    <row r="18" spans="1:4" ht="15" customHeight="1">
      <c r="A18" s="88" t="s">
        <v>17</v>
      </c>
      <c r="B18" s="646">
        <v>-1295569</v>
      </c>
      <c r="C18" s="386">
        <v>-921260</v>
      </c>
      <c r="D18" s="387">
        <v>-994477</v>
      </c>
    </row>
    <row r="19" spans="1:4" ht="15" customHeight="1">
      <c r="A19" s="364" t="s">
        <v>18</v>
      </c>
      <c r="B19" s="646">
        <f>SUM(B15:B18)</f>
        <v>14318564</v>
      </c>
      <c r="C19" s="386">
        <f>SUM(C15:C18)</f>
        <v>11371436</v>
      </c>
      <c r="D19" s="387">
        <f>SUM(D15:D18)</f>
        <v>11137801</v>
      </c>
    </row>
    <row r="20" spans="1:4" ht="15" customHeight="1">
      <c r="A20" s="70"/>
      <c r="B20" s="70"/>
      <c r="C20" s="70"/>
      <c r="D20" s="70"/>
    </row>
    <row r="21" spans="1:4" ht="15" customHeight="1">
      <c r="A21" s="88"/>
      <c r="B21" s="70"/>
      <c r="C21" s="70"/>
      <c r="D21" s="70"/>
    </row>
    <row r="22" spans="1:4" ht="15" customHeight="1">
      <c r="A22" s="88"/>
      <c r="B22" s="70"/>
      <c r="C22" s="70"/>
      <c r="D22" s="70"/>
    </row>
    <row r="23" spans="1:4" ht="15" customHeight="1">
      <c r="A23" s="442"/>
      <c r="B23" s="365">
        <v>2021</v>
      </c>
      <c r="C23" s="366">
        <v>2020</v>
      </c>
      <c r="D23" s="366">
        <v>2019</v>
      </c>
    </row>
    <row r="24" spans="1:4" ht="15" customHeight="1">
      <c r="A24" s="329" t="s">
        <v>19</v>
      </c>
      <c r="B24" s="678"/>
      <c r="C24" s="88"/>
      <c r="D24" s="88"/>
    </row>
    <row r="25" spans="1:4" ht="15" customHeight="1">
      <c r="A25" s="364" t="s">
        <v>20</v>
      </c>
      <c r="B25" s="679">
        <v>47.64</v>
      </c>
      <c r="C25" s="454">
        <v>43.91</v>
      </c>
      <c r="D25" s="455">
        <v>48.22</v>
      </c>
    </row>
    <row r="26" spans="1:4" ht="17.25" customHeight="1">
      <c r="A26" s="88"/>
      <c r="B26" s="70"/>
      <c r="C26" s="70"/>
      <c r="D26" s="70"/>
    </row>
    <row r="27" spans="1:4" ht="17.25" customHeight="1">
      <c r="A27" s="88"/>
      <c r="B27" s="70"/>
      <c r="C27" s="70"/>
      <c r="D27" s="70"/>
    </row>
    <row r="28" spans="1:4" ht="17.25" customHeight="1">
      <c r="A28" s="88"/>
      <c r="B28" s="70"/>
      <c r="C28" s="70"/>
      <c r="D28" s="70"/>
    </row>
    <row r="29" spans="1:4" ht="17.25" customHeight="1">
      <c r="A29" s="88"/>
      <c r="B29" s="70"/>
      <c r="C29" s="70"/>
      <c r="D29" s="70"/>
    </row>
    <row r="30" spans="1:4" ht="17.25" customHeight="1">
      <c r="A30" s="88"/>
      <c r="B30" s="70"/>
      <c r="C30" s="70"/>
      <c r="D30" s="70"/>
    </row>
    <row r="31" spans="1:4" ht="17.25" customHeight="1">
      <c r="A31" s="88"/>
      <c r="B31" s="70"/>
      <c r="C31" s="70"/>
      <c r="D31" s="70"/>
    </row>
    <row r="32" spans="1:4">
      <c r="A32" s="88"/>
      <c r="B32" s="70"/>
      <c r="C32" s="70"/>
      <c r="D32" s="70"/>
    </row>
  </sheetData>
  <mergeCells count="1">
    <mergeCell ref="A3:A4"/>
  </mergeCells>
  <phoneticPr fontId="6" type="noConversion"/>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00B050"/>
    <pageSetUpPr fitToPage="1"/>
  </sheetPr>
  <dimension ref="A1:K36"/>
  <sheetViews>
    <sheetView showGridLines="0" zoomScaleNormal="100" zoomScaleSheetLayoutView="100" workbookViewId="0">
      <selection activeCell="D11" sqref="D11"/>
    </sheetView>
  </sheetViews>
  <sheetFormatPr defaultColWidth="9.1796875" defaultRowHeight="14"/>
  <cols>
    <col min="1" max="1" width="61.7265625" style="12" customWidth="1"/>
    <col min="2" max="2" width="9.453125" style="12" customWidth="1"/>
    <col min="3" max="5" width="12.7265625" style="12" customWidth="1"/>
    <col min="6" max="6" width="2.7265625" style="12" customWidth="1"/>
    <col min="7" max="16384" width="9.1796875" style="12"/>
  </cols>
  <sheetData>
    <row r="1" spans="1:8" s="61" customFormat="1" ht="21.5">
      <c r="A1" s="610" t="s">
        <v>488</v>
      </c>
      <c r="B1" s="9"/>
    </row>
    <row r="2" spans="1:8" s="61" customFormat="1" ht="17.25" customHeight="1">
      <c r="A2" s="59"/>
      <c r="B2" s="331"/>
    </row>
    <row r="3" spans="1:8" s="61" customFormat="1" ht="17.25" customHeight="1">
      <c r="A3" s="59"/>
      <c r="B3" s="331"/>
      <c r="C3" s="308" t="s">
        <v>10</v>
      </c>
      <c r="D3" s="298" t="s">
        <v>10</v>
      </c>
      <c r="E3" s="298" t="s">
        <v>10</v>
      </c>
    </row>
    <row r="4" spans="1:8" ht="17.25" customHeight="1">
      <c r="A4" s="363" t="s">
        <v>24</v>
      </c>
      <c r="B4" s="432" t="s">
        <v>204</v>
      </c>
      <c r="C4" s="308">
        <v>2021</v>
      </c>
      <c r="D4" s="298">
        <v>2020</v>
      </c>
      <c r="E4" s="298">
        <v>2019</v>
      </c>
    </row>
    <row r="5" spans="1:8" ht="15" customHeight="1">
      <c r="A5" s="559" t="s">
        <v>135</v>
      </c>
      <c r="B5" s="101"/>
      <c r="C5" s="681">
        <f>SUM(C9+C8+C7+C6)</f>
        <v>-501</v>
      </c>
      <c r="D5" s="680">
        <f>SUM(D9+D8+D7+D6)</f>
        <v>-672</v>
      </c>
      <c r="E5" s="680">
        <f>SUM(E9+E8+E7+E6)</f>
        <v>-821</v>
      </c>
      <c r="G5" s="14"/>
    </row>
    <row r="6" spans="1:8" ht="15" customHeight="1">
      <c r="A6" s="611" t="s">
        <v>101</v>
      </c>
      <c r="B6" s="101"/>
      <c r="C6" s="641">
        <v>-34</v>
      </c>
      <c r="D6" s="169">
        <v>-32</v>
      </c>
      <c r="E6" s="172">
        <v>-46</v>
      </c>
      <c r="H6" s="832"/>
    </row>
    <row r="7" spans="1:8" ht="15" customHeight="1">
      <c r="A7" s="611" t="s">
        <v>679</v>
      </c>
      <c r="B7" s="101"/>
      <c r="C7" s="641">
        <v>-402</v>
      </c>
      <c r="D7" s="169">
        <v>-533</v>
      </c>
      <c r="E7" s="172">
        <v>-617</v>
      </c>
    </row>
    <row r="8" spans="1:8" s="70" customFormat="1" ht="15" customHeight="1">
      <c r="A8" s="611" t="s">
        <v>489</v>
      </c>
      <c r="B8" s="303"/>
      <c r="C8" s="641">
        <v>-72</v>
      </c>
      <c r="D8" s="267">
        <v>-82</v>
      </c>
      <c r="E8" s="172">
        <v>-100</v>
      </c>
    </row>
    <row r="9" spans="1:8" ht="28">
      <c r="A9" s="839" t="s">
        <v>840</v>
      </c>
      <c r="B9" s="101"/>
      <c r="C9" s="645">
        <f>SUM(C10:C11)</f>
        <v>7</v>
      </c>
      <c r="D9" s="162">
        <f t="shared" ref="D9:E9" si="0">SUM(D10:D11)</f>
        <v>-25</v>
      </c>
      <c r="E9" s="171">
        <f t="shared" si="0"/>
        <v>-58</v>
      </c>
      <c r="G9" s="832"/>
    </row>
    <row r="10" spans="1:8" ht="15" customHeight="1">
      <c r="A10" s="612" t="s">
        <v>608</v>
      </c>
      <c r="B10" s="125"/>
      <c r="C10" s="642">
        <v>-68</v>
      </c>
      <c r="D10" s="456">
        <v>275</v>
      </c>
      <c r="E10" s="424">
        <v>-321</v>
      </c>
    </row>
    <row r="11" spans="1:8" ht="15" customHeight="1">
      <c r="A11" s="612" t="s">
        <v>835</v>
      </c>
      <c r="B11" s="125"/>
      <c r="C11" s="644">
        <v>75</v>
      </c>
      <c r="D11" s="386">
        <v>-300</v>
      </c>
      <c r="E11" s="404">
        <v>263</v>
      </c>
    </row>
    <row r="12" spans="1:8" ht="8.5" customHeight="1">
      <c r="A12" s="559"/>
      <c r="B12" s="101"/>
      <c r="C12" s="682"/>
      <c r="D12" s="166"/>
      <c r="E12" s="170"/>
    </row>
    <row r="13" spans="1:8" ht="15" customHeight="1">
      <c r="A13" s="559" t="s">
        <v>718</v>
      </c>
      <c r="B13" s="101"/>
      <c r="C13" s="641">
        <v>147</v>
      </c>
      <c r="D13" s="266">
        <v>232</v>
      </c>
      <c r="E13" s="171">
        <v>224</v>
      </c>
    </row>
    <row r="14" spans="1:8" s="70" customFormat="1" ht="15" customHeight="1">
      <c r="A14" s="559" t="s">
        <v>77</v>
      </c>
      <c r="B14" s="396" t="s">
        <v>205</v>
      </c>
      <c r="C14" s="645">
        <v>-10</v>
      </c>
      <c r="D14" s="266">
        <v>-9</v>
      </c>
      <c r="E14" s="266">
        <v>-30</v>
      </c>
    </row>
    <row r="15" spans="1:8" s="70" customFormat="1" ht="15" customHeight="1">
      <c r="A15" s="764"/>
      <c r="B15" s="762"/>
      <c r="C15" s="645"/>
      <c r="D15" s="266"/>
      <c r="E15" s="266"/>
    </row>
    <row r="16" spans="1:8" s="70" customFormat="1" ht="15" customHeight="1">
      <c r="A16" s="571" t="s">
        <v>765</v>
      </c>
      <c r="B16" s="762"/>
      <c r="C16" s="645">
        <v>-364</v>
      </c>
      <c r="D16" s="266">
        <v>-449</v>
      </c>
      <c r="E16" s="266">
        <v>-627</v>
      </c>
    </row>
    <row r="17" spans="1:11" s="70" customFormat="1" ht="25.5" customHeight="1">
      <c r="A17" s="764" t="s">
        <v>717</v>
      </c>
      <c r="B17" s="759">
        <v>3</v>
      </c>
      <c r="C17" s="645">
        <v>10</v>
      </c>
      <c r="D17" s="266">
        <v>-56</v>
      </c>
      <c r="E17" s="266">
        <v>0</v>
      </c>
    </row>
    <row r="18" spans="1:11" s="70" customFormat="1" ht="15" customHeight="1">
      <c r="A18" s="562"/>
      <c r="B18" s="457"/>
      <c r="C18" s="646">
        <v>-354</v>
      </c>
      <c r="D18" s="386">
        <v>-505</v>
      </c>
      <c r="E18" s="386">
        <v>-627</v>
      </c>
      <c r="K18" s="514"/>
    </row>
    <row r="19" spans="1:11" ht="3" customHeight="1">
      <c r="A19" s="101"/>
      <c r="B19" s="101"/>
      <c r="C19" s="102"/>
      <c r="D19" s="103"/>
      <c r="E19" s="103"/>
    </row>
    <row r="20" spans="1:11" s="237" customFormat="1" ht="13.5" customHeight="1">
      <c r="A20" s="606"/>
      <c r="B20" s="606"/>
      <c r="C20" s="606"/>
      <c r="D20" s="606"/>
      <c r="E20" s="606"/>
      <c r="F20" s="601"/>
      <c r="G20" s="289"/>
      <c r="H20" s="289"/>
    </row>
    <row r="21" spans="1:11" s="237" customFormat="1" ht="41" customHeight="1">
      <c r="A21" s="871" t="s">
        <v>836</v>
      </c>
      <c r="B21" s="871"/>
      <c r="C21" s="871"/>
      <c r="D21" s="871"/>
      <c r="E21" s="871"/>
      <c r="F21" s="289"/>
      <c r="G21" s="289"/>
    </row>
    <row r="22" spans="1:11" s="237" customFormat="1" ht="12.5">
      <c r="A22" s="872" t="s">
        <v>837</v>
      </c>
      <c r="B22" s="872"/>
      <c r="C22" s="872"/>
      <c r="D22" s="872"/>
      <c r="E22" s="872"/>
      <c r="F22" s="606"/>
      <c r="G22" s="289"/>
      <c r="H22" s="289"/>
    </row>
    <row r="23" spans="1:11" s="237" customFormat="1" ht="29.5" customHeight="1">
      <c r="A23" s="872" t="s">
        <v>838</v>
      </c>
      <c r="B23" s="872"/>
      <c r="C23" s="872"/>
      <c r="D23" s="872"/>
      <c r="E23" s="872"/>
      <c r="F23" s="601"/>
      <c r="G23" s="289"/>
      <c r="H23" s="289"/>
    </row>
    <row r="24" spans="1:11" s="237" customFormat="1" ht="14.15" customHeight="1">
      <c r="A24" s="602" t="s">
        <v>839</v>
      </c>
      <c r="B24" s="603"/>
      <c r="C24" s="604"/>
      <c r="D24" s="604"/>
      <c r="E24" s="604"/>
      <c r="F24" s="605"/>
      <c r="G24" s="290"/>
      <c r="H24" s="290"/>
    </row>
    <row r="25" spans="1:11" s="237" customFormat="1" ht="13.15" customHeight="1">
      <c r="A25" s="602"/>
      <c r="B25" s="604"/>
      <c r="C25" s="604"/>
      <c r="D25" s="604"/>
      <c r="E25" s="604"/>
      <c r="F25" s="605"/>
      <c r="G25" s="290"/>
      <c r="H25" s="290"/>
    </row>
    <row r="26" spans="1:11" ht="17.25" customHeight="1">
      <c r="A26" s="596"/>
      <c r="B26" s="596"/>
      <c r="C26" s="596"/>
      <c r="D26" s="596"/>
      <c r="E26" s="596"/>
      <c r="F26" s="596"/>
    </row>
    <row r="27" spans="1:11" ht="17.25" customHeight="1">
      <c r="A27" s="596"/>
      <c r="B27" s="596"/>
      <c r="C27" s="596"/>
      <c r="D27" s="596"/>
      <c r="E27" s="596"/>
      <c r="F27" s="596"/>
    </row>
    <row r="28" spans="1:11" ht="17.25" customHeight="1">
      <c r="A28" s="208"/>
      <c r="B28" s="208"/>
      <c r="C28" s="208"/>
      <c r="D28" s="208"/>
      <c r="E28" s="208"/>
      <c r="F28" s="208"/>
    </row>
    <row r="29" spans="1:11" ht="55.5" customHeight="1">
      <c r="A29" s="607"/>
      <c r="B29" s="608"/>
      <c r="C29" s="608"/>
      <c r="D29" s="608"/>
      <c r="E29" s="608"/>
      <c r="F29" s="208"/>
    </row>
    <row r="30" spans="1:11" ht="17.25" customHeight="1">
      <c r="A30" s="208"/>
      <c r="B30" s="208"/>
      <c r="C30" s="208"/>
      <c r="D30" s="208"/>
      <c r="E30" s="208"/>
      <c r="F30" s="208"/>
    </row>
    <row r="31" spans="1:11" ht="43" customHeight="1">
      <c r="A31" s="609"/>
      <c r="B31" s="609"/>
      <c r="C31" s="609"/>
      <c r="D31" s="609"/>
      <c r="E31" s="609"/>
      <c r="F31" s="208"/>
    </row>
    <row r="32" spans="1:11" ht="17.25" customHeight="1">
      <c r="A32" s="208"/>
      <c r="B32" s="208"/>
      <c r="C32" s="208"/>
      <c r="D32" s="208"/>
      <c r="E32" s="208"/>
      <c r="F32" s="208"/>
    </row>
    <row r="33" spans="1:6" ht="17.25" customHeight="1">
      <c r="A33" s="208"/>
      <c r="B33" s="208"/>
      <c r="C33" s="208"/>
      <c r="D33" s="208"/>
      <c r="E33" s="208"/>
      <c r="F33" s="208"/>
    </row>
    <row r="34" spans="1:6">
      <c r="A34" s="70"/>
      <c r="B34" s="70"/>
      <c r="C34" s="70"/>
      <c r="D34" s="70"/>
      <c r="E34" s="70"/>
      <c r="F34" s="70"/>
    </row>
    <row r="35" spans="1:6">
      <c r="A35" s="70"/>
      <c r="B35" s="70"/>
      <c r="C35" s="70"/>
      <c r="D35" s="70"/>
      <c r="E35" s="70"/>
      <c r="F35" s="70"/>
    </row>
    <row r="36" spans="1:6">
      <c r="A36" s="70"/>
      <c r="B36" s="70"/>
      <c r="C36" s="70"/>
      <c r="D36" s="70"/>
      <c r="E36" s="70"/>
      <c r="F36" s="70"/>
    </row>
  </sheetData>
  <mergeCells count="3">
    <mergeCell ref="A21:E21"/>
    <mergeCell ref="A22:E22"/>
    <mergeCell ref="A23:E23"/>
  </mergeCells>
  <phoneticPr fontId="6" type="noConversion"/>
  <printOptions horizontalCentered="1"/>
  <pageMargins left="0.23622047244094491" right="0.23622047244094491" top="0.74803149606299213" bottom="0.74803149606299213" header="0.31496062992125984" footer="0.31496062992125984"/>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rgb="FF00B050"/>
    <pageSetUpPr fitToPage="1"/>
  </sheetPr>
  <dimension ref="A1:G42"/>
  <sheetViews>
    <sheetView showGridLines="0" topLeftCell="A19" zoomScaleNormal="100" zoomScaleSheetLayoutView="100" workbookViewId="0">
      <selection activeCell="A32" sqref="A32"/>
    </sheetView>
  </sheetViews>
  <sheetFormatPr defaultColWidth="9.1796875" defaultRowHeight="17.25" customHeight="1"/>
  <cols>
    <col min="1" max="1" width="64.453125" style="12" customWidth="1"/>
    <col min="2" max="3" width="12.7265625" style="12" customWidth="1"/>
    <col min="4" max="4" width="12.81640625" style="12" customWidth="1"/>
    <col min="5" max="5" width="2.7265625" style="12" customWidth="1"/>
    <col min="6" max="16384" width="9.1796875" style="12"/>
  </cols>
  <sheetData>
    <row r="1" spans="1:7" s="61" customFormat="1" ht="21.5">
      <c r="A1" s="307" t="s">
        <v>490</v>
      </c>
    </row>
    <row r="2" spans="1:7" s="61" customFormat="1" ht="17.25" customHeight="1">
      <c r="A2" s="57"/>
      <c r="B2" s="58"/>
      <c r="C2" s="59"/>
      <c r="D2" s="59"/>
      <c r="E2" s="60"/>
    </row>
    <row r="3" spans="1:7" ht="18" customHeight="1">
      <c r="A3" s="855" t="s">
        <v>642</v>
      </c>
    </row>
    <row r="4" spans="1:7" s="70" customFormat="1" ht="11.5" customHeight="1">
      <c r="A4" s="855"/>
      <c r="B4" s="308" t="s">
        <v>10</v>
      </c>
      <c r="C4" s="298" t="s">
        <v>10</v>
      </c>
      <c r="D4" s="298" t="s">
        <v>10</v>
      </c>
    </row>
    <row r="5" spans="1:7" ht="17.25" customHeight="1">
      <c r="A5" s="856"/>
      <c r="B5" s="308">
        <v>2021</v>
      </c>
      <c r="C5" s="298">
        <v>2020</v>
      </c>
      <c r="D5" s="298">
        <v>2019</v>
      </c>
    </row>
    <row r="6" spans="1:7" ht="15" customHeight="1">
      <c r="A6" s="295" t="s">
        <v>128</v>
      </c>
      <c r="B6" s="684"/>
      <c r="C6" s="683"/>
      <c r="D6" s="683"/>
      <c r="G6" s="832"/>
    </row>
    <row r="7" spans="1:7" ht="15" customHeight="1">
      <c r="A7" s="88" t="s">
        <v>129</v>
      </c>
      <c r="B7" s="641">
        <v>-2399</v>
      </c>
      <c r="C7" s="169">
        <v>-2128</v>
      </c>
      <c r="D7" s="169">
        <v>-2098</v>
      </c>
    </row>
    <row r="8" spans="1:7" ht="15" customHeight="1">
      <c r="A8" s="88" t="s">
        <v>186</v>
      </c>
      <c r="B8" s="646">
        <v>245</v>
      </c>
      <c r="C8" s="386">
        <v>-154</v>
      </c>
      <c r="D8" s="386">
        <v>119</v>
      </c>
    </row>
    <row r="9" spans="1:7" ht="15" customHeight="1">
      <c r="A9" s="88"/>
      <c r="B9" s="646">
        <f>SUM(B7:B8)</f>
        <v>-2154</v>
      </c>
      <c r="C9" s="386">
        <f>SUM(C7:C8)</f>
        <v>-2282</v>
      </c>
      <c r="D9" s="386">
        <f>SUM(D7:D8)</f>
        <v>-1979</v>
      </c>
    </row>
    <row r="10" spans="1:7" ht="15" customHeight="1">
      <c r="A10" s="295" t="s">
        <v>130</v>
      </c>
      <c r="B10" s="641"/>
      <c r="C10" s="169"/>
      <c r="D10" s="169"/>
    </row>
    <row r="11" spans="1:7" ht="15" customHeight="1">
      <c r="A11" s="88" t="s">
        <v>131</v>
      </c>
      <c r="B11" s="641">
        <v>189</v>
      </c>
      <c r="C11" s="169">
        <v>344</v>
      </c>
      <c r="D11" s="169">
        <v>-255</v>
      </c>
    </row>
    <row r="12" spans="1:7" ht="15" customHeight="1">
      <c r="A12" s="88" t="s">
        <v>132</v>
      </c>
      <c r="B12" s="641">
        <v>15</v>
      </c>
      <c r="C12" s="169">
        <v>-19</v>
      </c>
      <c r="D12" s="169">
        <v>-59</v>
      </c>
    </row>
    <row r="13" spans="1:7" ht="15" customHeight="1">
      <c r="A13" s="88" t="s">
        <v>156</v>
      </c>
      <c r="B13" s="646">
        <v>15</v>
      </c>
      <c r="C13" s="386">
        <v>34</v>
      </c>
      <c r="D13" s="386">
        <v>30</v>
      </c>
    </row>
    <row r="14" spans="1:7" ht="15" customHeight="1">
      <c r="A14" s="88"/>
      <c r="B14" s="646">
        <f>SUM(B11:B13)</f>
        <v>219</v>
      </c>
      <c r="C14" s="386">
        <f>SUM(C11:C13)</f>
        <v>359</v>
      </c>
      <c r="D14" s="386">
        <f>SUM(D11:D13)</f>
        <v>-284</v>
      </c>
    </row>
    <row r="15" spans="1:7" ht="15" customHeight="1">
      <c r="A15" s="364"/>
      <c r="B15" s="646">
        <f>B9+B14</f>
        <v>-1935</v>
      </c>
      <c r="C15" s="386">
        <f>C9+C14</f>
        <v>-1923</v>
      </c>
      <c r="D15" s="386">
        <f>D9+D14</f>
        <v>-2263</v>
      </c>
    </row>
    <row r="16" spans="1:7" s="70" customFormat="1" ht="6" customHeight="1">
      <c r="A16" s="574"/>
      <c r="B16" s="351"/>
      <c r="C16" s="266"/>
      <c r="D16" s="266"/>
    </row>
    <row r="17" spans="1:4" ht="17.25" customHeight="1">
      <c r="A17" s="88"/>
      <c r="B17" s="297"/>
      <c r="C17" s="88"/>
      <c r="D17" s="88"/>
    </row>
    <row r="18" spans="1:4" ht="28.5" customHeight="1">
      <c r="A18" s="873" t="s">
        <v>761</v>
      </c>
      <c r="B18" s="873"/>
      <c r="C18" s="873"/>
      <c r="D18" s="873"/>
    </row>
    <row r="19" spans="1:4" ht="17.25" customHeight="1">
      <c r="A19" s="855"/>
    </row>
    <row r="20" spans="1:4" ht="17.25" customHeight="1">
      <c r="A20" s="855"/>
      <c r="B20" s="308" t="s">
        <v>54</v>
      </c>
      <c r="C20" s="298" t="s">
        <v>54</v>
      </c>
      <c r="D20" s="298" t="s">
        <v>54</v>
      </c>
    </row>
    <row r="21" spans="1:4" ht="15" customHeight="1">
      <c r="A21" s="855" t="s">
        <v>133</v>
      </c>
      <c r="B21" s="308">
        <v>2021</v>
      </c>
      <c r="C21" s="298">
        <v>2020</v>
      </c>
      <c r="D21" s="298">
        <v>2019</v>
      </c>
    </row>
    <row r="22" spans="1:4" ht="1.5" customHeight="1">
      <c r="A22" s="856"/>
      <c r="B22" s="408"/>
      <c r="C22" s="386"/>
      <c r="D22" s="386"/>
    </row>
    <row r="23" spans="1:4" s="70" customFormat="1" ht="15" customHeight="1">
      <c r="A23" s="395" t="s">
        <v>955</v>
      </c>
      <c r="B23" s="641">
        <v>24</v>
      </c>
      <c r="C23" s="267">
        <v>23</v>
      </c>
      <c r="D23" s="267">
        <v>24</v>
      </c>
    </row>
    <row r="24" spans="1:4" ht="15" customHeight="1">
      <c r="A24" s="88" t="s">
        <v>406</v>
      </c>
      <c r="B24" s="641"/>
      <c r="C24" s="169"/>
      <c r="D24" s="218"/>
    </row>
    <row r="25" spans="1:4" ht="15" customHeight="1">
      <c r="A25" s="88" t="s">
        <v>274</v>
      </c>
      <c r="B25" s="641">
        <v>-2</v>
      </c>
      <c r="C25" s="169">
        <v>-2</v>
      </c>
      <c r="D25" s="218">
        <v>-2</v>
      </c>
    </row>
    <row r="26" spans="1:4" ht="15" customHeight="1">
      <c r="A26" s="88" t="s">
        <v>275</v>
      </c>
      <c r="B26" s="641">
        <v>2</v>
      </c>
      <c r="C26" s="169">
        <v>2</v>
      </c>
      <c r="D26" s="218">
        <v>3</v>
      </c>
    </row>
    <row r="27" spans="1:4" s="70" customFormat="1" ht="15" customHeight="1">
      <c r="A27" s="88" t="s">
        <v>276</v>
      </c>
      <c r="B27" s="641">
        <v>1</v>
      </c>
      <c r="C27" s="169">
        <v>1</v>
      </c>
      <c r="D27" s="218">
        <v>1</v>
      </c>
    </row>
    <row r="28" spans="1:4" s="70" customFormat="1" ht="15" customHeight="1">
      <c r="A28" s="88" t="s">
        <v>288</v>
      </c>
      <c r="B28" s="641">
        <v>1</v>
      </c>
      <c r="C28" s="169">
        <v>1</v>
      </c>
      <c r="D28" s="218">
        <v>1</v>
      </c>
    </row>
    <row r="29" spans="1:4" ht="15" customHeight="1">
      <c r="A29" s="88" t="s">
        <v>289</v>
      </c>
      <c r="B29" s="641">
        <v>-1</v>
      </c>
      <c r="C29" s="182">
        <v>-1</v>
      </c>
      <c r="D29" s="219">
        <v>0</v>
      </c>
    </row>
    <row r="30" spans="1:4" s="70" customFormat="1" ht="15" customHeight="1">
      <c r="A30" s="88" t="s">
        <v>574</v>
      </c>
      <c r="B30" s="641" t="s">
        <v>705</v>
      </c>
      <c r="C30" s="266" t="s">
        <v>705</v>
      </c>
      <c r="D30" s="266">
        <v>-2</v>
      </c>
    </row>
    <row r="31" spans="1:4" s="70" customFormat="1" ht="15" customHeight="1">
      <c r="A31" s="174" t="s">
        <v>464</v>
      </c>
      <c r="B31" s="646">
        <v>-2</v>
      </c>
      <c r="C31" s="386">
        <v>-1</v>
      </c>
      <c r="D31" s="386">
        <v>1</v>
      </c>
    </row>
    <row r="32" spans="1:4" s="70" customFormat="1" ht="15" customHeight="1">
      <c r="A32" s="295" t="s">
        <v>368</v>
      </c>
      <c r="B32" s="645">
        <f>SUM(B23:B31)</f>
        <v>23</v>
      </c>
      <c r="C32" s="182">
        <f t="shared" ref="C32:D32" si="0">SUM(C23:C31)</f>
        <v>23</v>
      </c>
      <c r="D32" s="219">
        <f t="shared" si="0"/>
        <v>26</v>
      </c>
    </row>
    <row r="33" spans="1:6" s="70" customFormat="1" ht="15" customHeight="1">
      <c r="A33" s="789" t="s">
        <v>807</v>
      </c>
      <c r="B33" s="645"/>
      <c r="C33" s="266"/>
      <c r="D33" s="266"/>
    </row>
    <row r="34" spans="1:6" s="70" customFormat="1" ht="15.5">
      <c r="A34" s="788" t="s">
        <v>808</v>
      </c>
      <c r="B34" s="645">
        <v>0</v>
      </c>
      <c r="C34" s="266">
        <v>1</v>
      </c>
      <c r="D34" s="266">
        <v>0</v>
      </c>
    </row>
    <row r="35" spans="1:6" s="70" customFormat="1" ht="15" customHeight="1">
      <c r="A35" s="397" t="s">
        <v>680</v>
      </c>
      <c r="B35" s="645">
        <v>-1</v>
      </c>
      <c r="C35" s="266">
        <v>1</v>
      </c>
      <c r="D35" s="266">
        <v>2</v>
      </c>
    </row>
    <row r="36" spans="1:6" s="70" customFormat="1" ht="15" customHeight="1">
      <c r="A36" s="847" t="s">
        <v>956</v>
      </c>
      <c r="B36" s="645">
        <v>1</v>
      </c>
      <c r="C36" s="266">
        <v>0</v>
      </c>
      <c r="D36" s="266">
        <v>0</v>
      </c>
    </row>
    <row r="37" spans="1:6" ht="15" customHeight="1">
      <c r="A37" s="363" t="s">
        <v>134</v>
      </c>
      <c r="B37" s="685">
        <f>SUM(B32:B36)</f>
        <v>23</v>
      </c>
      <c r="C37" s="686">
        <f>SUM(C32:C35)</f>
        <v>25</v>
      </c>
      <c r="D37" s="686">
        <f>SUM(D32:D35)</f>
        <v>28</v>
      </c>
    </row>
    <row r="38" spans="1:6" ht="5.5" customHeight="1">
      <c r="A38" s="88"/>
      <c r="B38" s="70"/>
      <c r="C38" s="70"/>
      <c r="D38" s="70"/>
      <c r="E38" s="70"/>
      <c r="F38" s="239"/>
    </row>
    <row r="39" spans="1:6" ht="14">
      <c r="A39" s="853" t="s">
        <v>793</v>
      </c>
      <c r="B39" s="853"/>
      <c r="C39" s="853"/>
      <c r="D39" s="853"/>
    </row>
    <row r="40" spans="1:6" s="70" customFormat="1" ht="14">
      <c r="A40" s="853" t="s">
        <v>794</v>
      </c>
      <c r="B40" s="853"/>
      <c r="C40" s="853"/>
      <c r="D40" s="853"/>
    </row>
    <row r="41" spans="1:6" s="70" customFormat="1" ht="14">
      <c r="A41" s="853" t="s">
        <v>795</v>
      </c>
      <c r="B41" s="853"/>
      <c r="C41" s="853"/>
      <c r="D41" s="853"/>
    </row>
    <row r="42" spans="1:6" ht="14.15" customHeight="1">
      <c r="A42" s="237" t="s">
        <v>681</v>
      </c>
      <c r="B42" s="70"/>
      <c r="C42" s="70"/>
      <c r="D42" s="70"/>
    </row>
  </sheetData>
  <mergeCells count="7">
    <mergeCell ref="A40:D40"/>
    <mergeCell ref="A41:D41"/>
    <mergeCell ref="A3:A5"/>
    <mergeCell ref="A19:A20"/>
    <mergeCell ref="A21:A22"/>
    <mergeCell ref="A39:D39"/>
    <mergeCell ref="A18:D18"/>
  </mergeCells>
  <phoneticPr fontId="6" type="noConversion"/>
  <printOptions horizontalCentered="1"/>
  <pageMargins left="0.23622047244094491" right="0.23622047244094491" top="0.74803149606299213" bottom="0.74803149606299213" header="0.31496062992125984" footer="0.31496062992125984"/>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00B050"/>
    <pageSetUpPr fitToPage="1"/>
  </sheetPr>
  <dimension ref="A1:P44"/>
  <sheetViews>
    <sheetView showGridLines="0" topLeftCell="A16" zoomScaleNormal="100" zoomScaleSheetLayoutView="100" workbookViewId="0">
      <selection activeCell="K26" sqref="K26"/>
    </sheetView>
  </sheetViews>
  <sheetFormatPr defaultColWidth="9.1796875" defaultRowHeight="17.25" customHeight="1"/>
  <cols>
    <col min="1" max="1" width="28.81640625" style="12" customWidth="1"/>
    <col min="2" max="9" width="13.26953125" style="12" customWidth="1"/>
    <col min="10" max="10" width="2.7265625" style="70" customWidth="1"/>
    <col min="11" max="16384" width="9.1796875" style="12"/>
  </cols>
  <sheetData>
    <row r="1" spans="1:12" s="64" customFormat="1" ht="21.5">
      <c r="A1" s="307" t="s">
        <v>491</v>
      </c>
    </row>
    <row r="2" spans="1:12" s="61" customFormat="1" ht="17.25" customHeight="1">
      <c r="A2" s="57"/>
      <c r="B2" s="58"/>
      <c r="C2" s="59"/>
      <c r="D2" s="59"/>
      <c r="E2" s="60"/>
    </row>
    <row r="3" spans="1:12" ht="14.15" customHeight="1">
      <c r="A3" s="88"/>
      <c r="J3" s="97"/>
    </row>
    <row r="4" spans="1:12" ht="14.15" customHeight="1">
      <c r="A4" s="88"/>
      <c r="B4" s="296" t="s">
        <v>10</v>
      </c>
      <c r="C4" s="296" t="s">
        <v>10</v>
      </c>
      <c r="D4" s="296" t="s">
        <v>10</v>
      </c>
      <c r="E4" s="296" t="s">
        <v>10</v>
      </c>
      <c r="F4" s="297" t="s">
        <v>10</v>
      </c>
      <c r="G4" s="297" t="s">
        <v>10</v>
      </c>
      <c r="H4" s="297" t="s">
        <v>10</v>
      </c>
      <c r="I4" s="297" t="s">
        <v>10</v>
      </c>
      <c r="J4" s="97"/>
    </row>
    <row r="5" spans="1:12" ht="14.15" customHeight="1">
      <c r="A5" s="855" t="s">
        <v>841</v>
      </c>
      <c r="B5" s="296" t="s">
        <v>177</v>
      </c>
      <c r="E5" s="296" t="s">
        <v>177</v>
      </c>
      <c r="F5" s="297" t="s">
        <v>177</v>
      </c>
      <c r="I5" s="297" t="s">
        <v>177</v>
      </c>
      <c r="J5" s="151"/>
    </row>
    <row r="6" spans="1:12" s="70" customFormat="1" ht="14.15" customHeight="1">
      <c r="A6" s="855"/>
      <c r="B6" s="332" t="s">
        <v>334</v>
      </c>
      <c r="C6" s="308" t="s">
        <v>76</v>
      </c>
      <c r="D6" s="308"/>
      <c r="E6" s="332" t="s">
        <v>335</v>
      </c>
      <c r="F6" s="616" t="s">
        <v>334</v>
      </c>
      <c r="G6" s="298" t="s">
        <v>76</v>
      </c>
      <c r="H6" s="298"/>
      <c r="I6" s="616" t="s">
        <v>335</v>
      </c>
      <c r="J6" s="151"/>
      <c r="L6" s="832"/>
    </row>
    <row r="7" spans="1:12" ht="17.25" customHeight="1">
      <c r="A7" s="856"/>
      <c r="B7" s="333">
        <v>2021</v>
      </c>
      <c r="C7" s="308" t="s">
        <v>82</v>
      </c>
      <c r="D7" s="308" t="s">
        <v>37</v>
      </c>
      <c r="E7" s="333">
        <v>2021</v>
      </c>
      <c r="F7" s="617">
        <v>2020</v>
      </c>
      <c r="G7" s="298" t="s">
        <v>82</v>
      </c>
      <c r="H7" s="298" t="s">
        <v>37</v>
      </c>
      <c r="I7" s="617">
        <v>2020</v>
      </c>
      <c r="J7" s="123"/>
    </row>
    <row r="8" spans="1:12" ht="15" customHeight="1">
      <c r="A8" s="88" t="s">
        <v>77</v>
      </c>
      <c r="B8" s="687">
        <v>80</v>
      </c>
      <c r="C8" s="687">
        <v>-73</v>
      </c>
      <c r="D8" s="687">
        <v>-661</v>
      </c>
      <c r="E8" s="687">
        <f>SUM(B8:D8)</f>
        <v>-654</v>
      </c>
      <c r="F8" s="650">
        <v>272</v>
      </c>
      <c r="G8" s="650">
        <v>-97</v>
      </c>
      <c r="H8" s="650">
        <v>-95</v>
      </c>
      <c r="I8" s="650">
        <f>SUM(F8:H8)</f>
        <v>80</v>
      </c>
      <c r="J8" s="148"/>
    </row>
    <row r="9" spans="1:12" ht="15" customHeight="1">
      <c r="A9" s="88" t="s">
        <v>407</v>
      </c>
      <c r="B9" s="641">
        <v>698</v>
      </c>
      <c r="C9" s="641">
        <v>-11</v>
      </c>
      <c r="D9" s="641">
        <v>39</v>
      </c>
      <c r="E9" s="641">
        <f t="shared" ref="E9:E18" si="0">SUM(B9:D9)</f>
        <v>726</v>
      </c>
      <c r="F9" s="267">
        <v>756</v>
      </c>
      <c r="G9" s="267">
        <v>38</v>
      </c>
      <c r="H9" s="267">
        <v>-96</v>
      </c>
      <c r="I9" s="267">
        <f t="shared" ref="I9:I18" si="1">SUM(F9:H9)</f>
        <v>698</v>
      </c>
      <c r="J9" s="148"/>
    </row>
    <row r="10" spans="1:12" ht="15" customHeight="1">
      <c r="A10" s="88" t="s">
        <v>29</v>
      </c>
      <c r="B10" s="641">
        <v>-2734</v>
      </c>
      <c r="C10" s="641">
        <v>249</v>
      </c>
      <c r="D10" s="641">
        <v>-963</v>
      </c>
      <c r="E10" s="641">
        <f t="shared" si="0"/>
        <v>-3448</v>
      </c>
      <c r="F10" s="267">
        <v>-2096</v>
      </c>
      <c r="G10" s="267">
        <v>23</v>
      </c>
      <c r="H10" s="267">
        <v>-661</v>
      </c>
      <c r="I10" s="267">
        <f t="shared" si="1"/>
        <v>-2734</v>
      </c>
      <c r="J10" s="148"/>
    </row>
    <row r="11" spans="1:12" ht="15" customHeight="1">
      <c r="A11" s="88" t="s">
        <v>78</v>
      </c>
      <c r="B11" s="641">
        <v>-641</v>
      </c>
      <c r="C11" s="641">
        <v>33</v>
      </c>
      <c r="D11" s="641">
        <v>8</v>
      </c>
      <c r="E11" s="641">
        <f t="shared" si="0"/>
        <v>-600</v>
      </c>
      <c r="F11" s="267">
        <v>-685</v>
      </c>
      <c r="G11" s="267">
        <v>9</v>
      </c>
      <c r="H11" s="267">
        <v>35</v>
      </c>
      <c r="I11" s="267">
        <f t="shared" si="1"/>
        <v>-641</v>
      </c>
      <c r="J11" s="148"/>
    </row>
    <row r="12" spans="1:12" ht="15" customHeight="1">
      <c r="A12" s="88" t="s">
        <v>83</v>
      </c>
      <c r="B12" s="641">
        <v>190</v>
      </c>
      <c r="C12" s="641">
        <v>-2</v>
      </c>
      <c r="D12" s="641">
        <v>-16</v>
      </c>
      <c r="E12" s="641">
        <f t="shared" si="0"/>
        <v>172</v>
      </c>
      <c r="F12" s="267">
        <v>184</v>
      </c>
      <c r="G12" s="267">
        <v>32</v>
      </c>
      <c r="H12" s="267">
        <v>-26</v>
      </c>
      <c r="I12" s="267">
        <f t="shared" si="1"/>
        <v>190</v>
      </c>
      <c r="J12" s="148"/>
    </row>
    <row r="13" spans="1:12" ht="15" customHeight="1">
      <c r="A13" s="88" t="s">
        <v>79</v>
      </c>
      <c r="B13" s="641">
        <v>-52</v>
      </c>
      <c r="C13" s="641">
        <v>19</v>
      </c>
      <c r="D13" s="641">
        <v>-27</v>
      </c>
      <c r="E13" s="641">
        <f t="shared" si="0"/>
        <v>-60</v>
      </c>
      <c r="F13" s="267">
        <v>-50</v>
      </c>
      <c r="G13" s="267">
        <v>12</v>
      </c>
      <c r="H13" s="267">
        <v>-14</v>
      </c>
      <c r="I13" s="267">
        <f t="shared" si="1"/>
        <v>-52</v>
      </c>
      <c r="J13" s="148"/>
    </row>
    <row r="14" spans="1:12" ht="15" customHeight="1">
      <c r="A14" s="88" t="s">
        <v>80</v>
      </c>
      <c r="B14" s="641">
        <v>45</v>
      </c>
      <c r="C14" s="641">
        <v>1</v>
      </c>
      <c r="D14" s="641">
        <v>-44</v>
      </c>
      <c r="E14" s="641">
        <f t="shared" si="0"/>
        <v>2</v>
      </c>
      <c r="F14" s="267">
        <v>15</v>
      </c>
      <c r="G14" s="267">
        <v>-6</v>
      </c>
      <c r="H14" s="267">
        <v>36</v>
      </c>
      <c r="I14" s="267">
        <f t="shared" si="1"/>
        <v>45</v>
      </c>
      <c r="J14" s="148"/>
    </row>
    <row r="15" spans="1:12" ht="15" customHeight="1">
      <c r="A15" s="88" t="s">
        <v>81</v>
      </c>
      <c r="B15" s="641">
        <v>146</v>
      </c>
      <c r="C15" s="641">
        <v>7</v>
      </c>
      <c r="D15" s="641">
        <v>13</v>
      </c>
      <c r="E15" s="641">
        <f t="shared" si="0"/>
        <v>166</v>
      </c>
      <c r="F15" s="267">
        <v>156</v>
      </c>
      <c r="G15" s="267">
        <v>-30</v>
      </c>
      <c r="H15" s="267">
        <v>20</v>
      </c>
      <c r="I15" s="267">
        <f t="shared" si="1"/>
        <v>146</v>
      </c>
      <c r="J15" s="148"/>
    </row>
    <row r="16" spans="1:12" s="70" customFormat="1" ht="15" customHeight="1">
      <c r="A16" s="304" t="s">
        <v>493</v>
      </c>
      <c r="B16" s="641">
        <v>294</v>
      </c>
      <c r="C16" s="641">
        <v>-16</v>
      </c>
      <c r="D16" s="641">
        <v>17</v>
      </c>
      <c r="E16" s="641">
        <f t="shared" si="0"/>
        <v>295</v>
      </c>
      <c r="F16" s="267">
        <v>319</v>
      </c>
      <c r="G16" s="267">
        <v>9</v>
      </c>
      <c r="H16" s="267">
        <v>-34</v>
      </c>
      <c r="I16" s="267">
        <f t="shared" si="1"/>
        <v>294</v>
      </c>
      <c r="J16" s="172"/>
    </row>
    <row r="17" spans="1:12" ht="15" customHeight="1">
      <c r="A17" s="88" t="s">
        <v>492</v>
      </c>
      <c r="B17" s="645">
        <v>-244</v>
      </c>
      <c r="C17" s="645">
        <v>21</v>
      </c>
      <c r="D17" s="645">
        <v>-21</v>
      </c>
      <c r="E17" s="645">
        <f t="shared" si="0"/>
        <v>-244</v>
      </c>
      <c r="F17" s="266">
        <v>-269</v>
      </c>
      <c r="G17" s="266">
        <v>-4</v>
      </c>
      <c r="H17" s="266">
        <v>29</v>
      </c>
      <c r="I17" s="266">
        <f t="shared" si="1"/>
        <v>-244</v>
      </c>
      <c r="J17" s="147"/>
    </row>
    <row r="18" spans="1:12" s="70" customFormat="1" ht="15" customHeight="1">
      <c r="A18" s="767" t="s">
        <v>689</v>
      </c>
      <c r="B18" s="646">
        <v>526</v>
      </c>
      <c r="C18" s="646">
        <v>-9</v>
      </c>
      <c r="D18" s="646">
        <v>63</v>
      </c>
      <c r="E18" s="646">
        <f t="shared" si="0"/>
        <v>580</v>
      </c>
      <c r="F18" s="386">
        <v>161</v>
      </c>
      <c r="G18" s="386">
        <v>373</v>
      </c>
      <c r="H18" s="386">
        <v>-8</v>
      </c>
      <c r="I18" s="386">
        <f t="shared" si="1"/>
        <v>526</v>
      </c>
      <c r="J18" s="171"/>
    </row>
    <row r="19" spans="1:12" ht="15" customHeight="1">
      <c r="A19" s="364" t="s">
        <v>187</v>
      </c>
      <c r="B19" s="646">
        <f>SUM(B8:B18)</f>
        <v>-1692</v>
      </c>
      <c r="C19" s="646">
        <f t="shared" ref="C19:E19" si="2">SUM(C8:C18)</f>
        <v>219</v>
      </c>
      <c r="D19" s="646">
        <f t="shared" si="2"/>
        <v>-1592</v>
      </c>
      <c r="E19" s="646">
        <f t="shared" si="2"/>
        <v>-3065</v>
      </c>
      <c r="F19" s="386">
        <f>SUM(F8:F18)</f>
        <v>-1237</v>
      </c>
      <c r="G19" s="386">
        <f t="shared" ref="G19:I19" si="3">SUM(G8:G18)</f>
        <v>359</v>
      </c>
      <c r="H19" s="386">
        <f t="shared" si="3"/>
        <v>-814</v>
      </c>
      <c r="I19" s="386">
        <f t="shared" si="3"/>
        <v>-1692</v>
      </c>
      <c r="J19" s="147"/>
    </row>
    <row r="20" spans="1:12" ht="17.25" customHeight="1">
      <c r="A20" s="88"/>
      <c r="B20" s="370"/>
      <c r="C20" s="370"/>
      <c r="D20" s="370"/>
      <c r="E20" s="370"/>
      <c r="F20" s="88"/>
      <c r="G20" s="88"/>
      <c r="H20" s="88"/>
      <c r="I20" s="88"/>
      <c r="J20" s="146"/>
    </row>
    <row r="21" spans="1:12" s="70" customFormat="1" ht="31.5" customHeight="1">
      <c r="A21" s="878" t="s">
        <v>842</v>
      </c>
      <c r="B21" s="878"/>
      <c r="C21" s="878"/>
      <c r="D21" s="878"/>
      <c r="E21" s="878"/>
      <c r="F21" s="878"/>
      <c r="G21" s="878"/>
      <c r="H21" s="878"/>
      <c r="I21" s="878"/>
      <c r="J21" s="211"/>
    </row>
    <row r="22" spans="1:12" ht="17.25" customHeight="1">
      <c r="A22" s="878"/>
      <c r="B22" s="878"/>
      <c r="C22" s="878"/>
      <c r="D22" s="878"/>
      <c r="E22" s="878"/>
      <c r="F22" s="878"/>
      <c r="G22" s="878"/>
      <c r="H22" s="878"/>
      <c r="I22" s="878"/>
    </row>
    <row r="23" spans="1:12" ht="16.899999999999999" customHeight="1">
      <c r="A23" s="85"/>
      <c r="B23" s="85"/>
      <c r="C23" s="85"/>
      <c r="J23" s="97"/>
    </row>
    <row r="24" spans="1:12" ht="15" customHeight="1">
      <c r="A24" s="855" t="s">
        <v>84</v>
      </c>
      <c r="B24" s="855"/>
      <c r="C24" s="394"/>
      <c r="D24" s="296" t="s">
        <v>10</v>
      </c>
      <c r="E24" s="297" t="s">
        <v>10</v>
      </c>
      <c r="F24" s="296" t="s">
        <v>10</v>
      </c>
      <c r="G24" s="297" t="s">
        <v>10</v>
      </c>
      <c r="H24" s="296" t="s">
        <v>10</v>
      </c>
      <c r="I24" s="297" t="s">
        <v>10</v>
      </c>
      <c r="J24" s="97"/>
    </row>
    <row r="25" spans="1:12" s="70" customFormat="1" ht="15" customHeight="1">
      <c r="A25" s="855"/>
      <c r="B25" s="855"/>
      <c r="C25" s="394"/>
      <c r="D25" s="308" t="s">
        <v>61</v>
      </c>
      <c r="E25" s="298" t="s">
        <v>61</v>
      </c>
      <c r="F25" s="308" t="s">
        <v>62</v>
      </c>
      <c r="G25" s="298" t="s">
        <v>62</v>
      </c>
      <c r="H25" s="308" t="s">
        <v>38</v>
      </c>
      <c r="I25" s="298" t="s">
        <v>38</v>
      </c>
      <c r="J25" s="97"/>
    </row>
    <row r="26" spans="1:12" ht="15" customHeight="1">
      <c r="A26" s="856"/>
      <c r="B26" s="856"/>
      <c r="C26" s="364"/>
      <c r="D26" s="308">
        <v>2021</v>
      </c>
      <c r="E26" s="298">
        <v>2020</v>
      </c>
      <c r="F26" s="308">
        <v>2021</v>
      </c>
      <c r="G26" s="298">
        <v>2020</v>
      </c>
      <c r="H26" s="308">
        <v>2021</v>
      </c>
      <c r="I26" s="298">
        <v>2020</v>
      </c>
      <c r="J26" s="123"/>
      <c r="L26" s="207"/>
    </row>
    <row r="27" spans="1:12" ht="15" customHeight="1">
      <c r="A27" s="877" t="s">
        <v>77</v>
      </c>
      <c r="B27" s="877"/>
      <c r="C27" s="877"/>
      <c r="D27" s="687">
        <v>322</v>
      </c>
      <c r="E27" s="650">
        <v>404</v>
      </c>
      <c r="F27" s="687">
        <v>-976</v>
      </c>
      <c r="G27" s="650">
        <v>-324</v>
      </c>
      <c r="H27" s="687">
        <f>D27+F27</f>
        <v>-654</v>
      </c>
      <c r="I27" s="650">
        <f>E27+G27</f>
        <v>80</v>
      </c>
      <c r="J27" s="148"/>
    </row>
    <row r="28" spans="1:12" ht="15" customHeight="1">
      <c r="A28" s="874" t="s">
        <v>407</v>
      </c>
      <c r="B28" s="874"/>
      <c r="C28" s="874"/>
      <c r="D28" s="641">
        <v>426</v>
      </c>
      <c r="E28" s="267">
        <v>408</v>
      </c>
      <c r="F28" s="641">
        <v>300</v>
      </c>
      <c r="G28" s="267">
        <v>290</v>
      </c>
      <c r="H28" s="645">
        <f t="shared" ref="H28:H37" si="4">D28+F28</f>
        <v>726</v>
      </c>
      <c r="I28" s="171">
        <f t="shared" ref="I28:I37" si="5">E28+G28</f>
        <v>698</v>
      </c>
      <c r="J28" s="148"/>
    </row>
    <row r="29" spans="1:12" ht="15" customHeight="1">
      <c r="A29" s="874" t="s">
        <v>29</v>
      </c>
      <c r="B29" s="874"/>
      <c r="C29" s="874"/>
      <c r="D29" s="641">
        <v>453</v>
      </c>
      <c r="E29" s="267">
        <v>330</v>
      </c>
      <c r="F29" s="641">
        <v>-3901</v>
      </c>
      <c r="G29" s="267">
        <v>-3064</v>
      </c>
      <c r="H29" s="645">
        <f t="shared" si="4"/>
        <v>-3448</v>
      </c>
      <c r="I29" s="171">
        <f t="shared" si="5"/>
        <v>-2734</v>
      </c>
      <c r="J29" s="148"/>
      <c r="L29" s="832"/>
    </row>
    <row r="30" spans="1:12" ht="15" customHeight="1">
      <c r="A30" s="874" t="s">
        <v>78</v>
      </c>
      <c r="B30" s="874"/>
      <c r="C30" s="874"/>
      <c r="D30" s="641">
        <v>-66</v>
      </c>
      <c r="E30" s="267">
        <v>-37</v>
      </c>
      <c r="F30" s="641">
        <v>-534</v>
      </c>
      <c r="G30" s="267">
        <v>-604</v>
      </c>
      <c r="H30" s="645">
        <f t="shared" si="4"/>
        <v>-600</v>
      </c>
      <c r="I30" s="171">
        <f t="shared" si="5"/>
        <v>-641</v>
      </c>
      <c r="J30" s="148"/>
    </row>
    <row r="31" spans="1:12" ht="15" customHeight="1">
      <c r="A31" s="874" t="s">
        <v>83</v>
      </c>
      <c r="B31" s="874"/>
      <c r="C31" s="874"/>
      <c r="D31" s="641">
        <v>148</v>
      </c>
      <c r="E31" s="267">
        <v>161</v>
      </c>
      <c r="F31" s="641">
        <v>24</v>
      </c>
      <c r="G31" s="267">
        <v>29</v>
      </c>
      <c r="H31" s="645">
        <f t="shared" si="4"/>
        <v>172</v>
      </c>
      <c r="I31" s="171">
        <f t="shared" si="5"/>
        <v>190</v>
      </c>
      <c r="J31" s="148"/>
    </row>
    <row r="32" spans="1:12" ht="15" customHeight="1">
      <c r="A32" s="874" t="s">
        <v>79</v>
      </c>
      <c r="B32" s="874"/>
      <c r="C32" s="874"/>
      <c r="D32" s="641">
        <v>-15</v>
      </c>
      <c r="E32" s="267">
        <v>-1</v>
      </c>
      <c r="F32" s="641">
        <v>-45</v>
      </c>
      <c r="G32" s="267">
        <v>-51</v>
      </c>
      <c r="H32" s="645">
        <f t="shared" si="4"/>
        <v>-60</v>
      </c>
      <c r="I32" s="171">
        <f t="shared" si="5"/>
        <v>-52</v>
      </c>
      <c r="J32" s="148"/>
    </row>
    <row r="33" spans="1:16" ht="15" customHeight="1">
      <c r="A33" s="874" t="s">
        <v>80</v>
      </c>
      <c r="B33" s="874"/>
      <c r="C33" s="874"/>
      <c r="D33" s="641">
        <v>5</v>
      </c>
      <c r="E33" s="267">
        <v>27</v>
      </c>
      <c r="F33" s="641">
        <v>-3</v>
      </c>
      <c r="G33" s="267">
        <v>18</v>
      </c>
      <c r="H33" s="645">
        <f t="shared" si="4"/>
        <v>2</v>
      </c>
      <c r="I33" s="171">
        <f t="shared" si="5"/>
        <v>45</v>
      </c>
      <c r="J33" s="148"/>
    </row>
    <row r="34" spans="1:16" ht="15" customHeight="1">
      <c r="A34" s="874" t="s">
        <v>81</v>
      </c>
      <c r="B34" s="874"/>
      <c r="C34" s="874"/>
      <c r="D34" s="641">
        <v>38</v>
      </c>
      <c r="E34" s="267">
        <v>26</v>
      </c>
      <c r="F34" s="641">
        <v>128</v>
      </c>
      <c r="G34" s="267">
        <v>120</v>
      </c>
      <c r="H34" s="645">
        <f t="shared" si="4"/>
        <v>166</v>
      </c>
      <c r="I34" s="171">
        <f t="shared" si="5"/>
        <v>146</v>
      </c>
      <c r="J34" s="148"/>
    </row>
    <row r="35" spans="1:16" s="70" customFormat="1" ht="15" customHeight="1">
      <c r="A35" s="303" t="s">
        <v>493</v>
      </c>
      <c r="B35" s="303"/>
      <c r="C35" s="303"/>
      <c r="D35" s="641">
        <v>142</v>
      </c>
      <c r="E35" s="267">
        <v>157</v>
      </c>
      <c r="F35" s="641">
        <v>153</v>
      </c>
      <c r="G35" s="267">
        <v>137</v>
      </c>
      <c r="H35" s="645">
        <f t="shared" si="4"/>
        <v>295</v>
      </c>
      <c r="I35" s="171">
        <f t="shared" si="5"/>
        <v>294</v>
      </c>
      <c r="J35" s="172"/>
    </row>
    <row r="36" spans="1:16" ht="15" customHeight="1">
      <c r="A36" s="874" t="s">
        <v>492</v>
      </c>
      <c r="B36" s="874"/>
      <c r="C36" s="874"/>
      <c r="D36" s="645">
        <v>-119</v>
      </c>
      <c r="E36" s="266">
        <v>-128</v>
      </c>
      <c r="F36" s="645">
        <v>-125</v>
      </c>
      <c r="G36" s="266">
        <v>-116</v>
      </c>
      <c r="H36" s="645">
        <f t="shared" si="4"/>
        <v>-244</v>
      </c>
      <c r="I36" s="171">
        <f t="shared" si="5"/>
        <v>-244</v>
      </c>
      <c r="J36" s="147"/>
    </row>
    <row r="37" spans="1:16" s="70" customFormat="1" ht="15" customHeight="1">
      <c r="A37" s="766" t="s">
        <v>37</v>
      </c>
      <c r="B37" s="766"/>
      <c r="C37" s="766"/>
      <c r="D37" s="646">
        <v>131</v>
      </c>
      <c r="E37" s="386">
        <v>127</v>
      </c>
      <c r="F37" s="646">
        <v>449</v>
      </c>
      <c r="G37" s="386">
        <v>399</v>
      </c>
      <c r="H37" s="646">
        <f t="shared" si="4"/>
        <v>580</v>
      </c>
      <c r="I37" s="387">
        <f t="shared" si="5"/>
        <v>526</v>
      </c>
      <c r="J37" s="171"/>
    </row>
    <row r="38" spans="1:16" ht="15" customHeight="1">
      <c r="A38" s="88" t="s">
        <v>187</v>
      </c>
      <c r="B38" s="88"/>
      <c r="C38" s="88"/>
      <c r="D38" s="646">
        <f t="shared" ref="D38:I38" si="6">SUM(D27:D37)</f>
        <v>1465</v>
      </c>
      <c r="E38" s="386">
        <f t="shared" si="6"/>
        <v>1474</v>
      </c>
      <c r="F38" s="646">
        <f t="shared" si="6"/>
        <v>-4530</v>
      </c>
      <c r="G38" s="386">
        <f t="shared" si="6"/>
        <v>-3166</v>
      </c>
      <c r="H38" s="646">
        <f t="shared" si="6"/>
        <v>-3065</v>
      </c>
      <c r="I38" s="387">
        <f t="shared" si="6"/>
        <v>-1692</v>
      </c>
      <c r="J38" s="147"/>
      <c r="P38" s="70"/>
    </row>
    <row r="39" spans="1:16" ht="15" customHeight="1">
      <c r="A39" s="875" t="s">
        <v>307</v>
      </c>
      <c r="B39" s="875"/>
      <c r="C39" s="875"/>
      <c r="D39" s="647"/>
      <c r="E39" s="166"/>
      <c r="F39" s="647"/>
      <c r="G39" s="166"/>
      <c r="H39" s="647"/>
      <c r="I39" s="148"/>
      <c r="J39" s="148"/>
      <c r="P39" s="70"/>
    </row>
    <row r="40" spans="1:16" ht="15" customHeight="1">
      <c r="A40" s="876" t="s">
        <v>575</v>
      </c>
      <c r="B40" s="876"/>
      <c r="C40" s="876"/>
      <c r="D40" s="646">
        <v>1194</v>
      </c>
      <c r="E40" s="386">
        <v>1230</v>
      </c>
      <c r="F40" s="646">
        <v>-4684</v>
      </c>
      <c r="G40" s="386">
        <v>-3311</v>
      </c>
      <c r="H40" s="646">
        <f>D40+F40</f>
        <v>-3490</v>
      </c>
      <c r="I40" s="387">
        <f>SUM(E40+G40)</f>
        <v>-2081</v>
      </c>
      <c r="J40" s="147"/>
      <c r="P40" s="70"/>
    </row>
    <row r="41" spans="1:16" s="70" customFormat="1" ht="6.65" customHeight="1">
      <c r="A41" s="437"/>
      <c r="B41" s="437"/>
      <c r="C41" s="437"/>
      <c r="D41" s="310"/>
      <c r="E41" s="266"/>
      <c r="F41" s="351"/>
      <c r="G41" s="266"/>
      <c r="H41" s="351"/>
      <c r="I41" s="171"/>
      <c r="J41" s="171"/>
    </row>
    <row r="42" spans="1:16" ht="17.25" customHeight="1">
      <c r="A42" s="237"/>
      <c r="D42" s="832"/>
    </row>
    <row r="43" spans="1:16" ht="3.65" customHeight="1"/>
    <row r="44" spans="1:16" ht="17.25" customHeight="1">
      <c r="A44" s="237"/>
    </row>
  </sheetData>
  <mergeCells count="15">
    <mergeCell ref="A5:A7"/>
    <mergeCell ref="A24:B26"/>
    <mergeCell ref="A27:C27"/>
    <mergeCell ref="A28:C28"/>
    <mergeCell ref="A29:C29"/>
    <mergeCell ref="A21:I21"/>
    <mergeCell ref="A22:I22"/>
    <mergeCell ref="A36:C36"/>
    <mergeCell ref="A39:C39"/>
    <mergeCell ref="A40:C40"/>
    <mergeCell ref="A30:C30"/>
    <mergeCell ref="A31:C31"/>
    <mergeCell ref="A32:C32"/>
    <mergeCell ref="A33:C33"/>
    <mergeCell ref="A34:C34"/>
  </mergeCells>
  <printOptions horizontalCentered="1"/>
  <pageMargins left="0.23622047244094491" right="0.23622047244094491" top="0.74803149606299213" bottom="0.74803149606299213" header="0.31496062992125984" footer="0.31496062992125984"/>
  <pageSetup paperSize="9" scale="75" orientation="portrait" r:id="rId1"/>
  <ignoredErrors>
    <ignoredError sqref="B19 F19 D38:E38 G38" formulaRange="1"/>
    <ignoredError sqref="H38" formula="1"/>
    <ignoredError sqref="F38" formula="1"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ntent xmlns="6dce212f-cb06-417b-bd60-0a36c838233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300B38F7889164A8037CD7DD396011E" ma:contentTypeVersion="13" ma:contentTypeDescription="Create a new document." ma:contentTypeScope="" ma:versionID="0d086807a29af6d8b32e5575e99befd4">
  <xsd:schema xmlns:xsd="http://www.w3.org/2001/XMLSchema" xmlns:xs="http://www.w3.org/2001/XMLSchema" xmlns:p="http://schemas.microsoft.com/office/2006/metadata/properties" xmlns:ns2="6dce212f-cb06-417b-bd60-0a36c8382338" xmlns:ns3="b5bdcefe-0378-4ad8-84ab-9630e3715e2a" targetNamespace="http://schemas.microsoft.com/office/2006/metadata/properties" ma:root="true" ma:fieldsID="bf6cb158e8eb8dbf55160b2aa9c4da4e" ns2:_="" ns3:_="">
    <xsd:import namespace="6dce212f-cb06-417b-bd60-0a36c8382338"/>
    <xsd:import namespace="b5bdcefe-0378-4ad8-84ab-9630e3715e2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Content"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ce212f-cb06-417b-bd60-0a36c83823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Content" ma:index="14" nillable="true" ma:displayName="Content" ma:description="Content" ma:format="Dropdown" ma:internalName="Content">
      <xsd:simpleType>
        <xsd:restriction base="dms:Text">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bdcefe-0378-4ad8-84ab-9630e3715e2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79B10F-63E3-43C6-A3EF-46AE7ED203A5}">
  <ds:schemaRefs>
    <ds:schemaRef ds:uri="4e5067cc-f2df-475c-9a50-f1487eda5eb6"/>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 ds:uri="http://purl.org/dc/terms/"/>
    <ds:schemaRef ds:uri="6dce212f-cb06-417b-bd60-0a36c8382338"/>
  </ds:schemaRefs>
</ds:datastoreItem>
</file>

<file path=customXml/itemProps2.xml><?xml version="1.0" encoding="utf-8"?>
<ds:datastoreItem xmlns:ds="http://schemas.openxmlformats.org/officeDocument/2006/customXml" ds:itemID="{81792300-6BB3-447D-B172-842CACBE2C75}">
  <ds:schemaRefs>
    <ds:schemaRef ds:uri="http://schemas.microsoft.com/sharepoint/v3/contenttype/forms"/>
  </ds:schemaRefs>
</ds:datastoreItem>
</file>

<file path=customXml/itemProps3.xml><?xml version="1.0" encoding="utf-8"?>
<ds:datastoreItem xmlns:ds="http://schemas.openxmlformats.org/officeDocument/2006/customXml" ds:itemID="{98FA1AF1-A947-4BD6-8096-1BF5F71D13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ce212f-cb06-417b-bd60-0a36c8382338"/>
    <ds:schemaRef ds:uri="b5bdcefe-0378-4ad8-84ab-9630e3715e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33</vt:i4>
      </vt:variant>
    </vt:vector>
  </HeadingPairs>
  <TitlesOfParts>
    <vt:vector size="67" baseType="lpstr">
      <vt:lpstr>Sheet2</vt:lpstr>
      <vt:lpstr>Note 2</vt:lpstr>
      <vt:lpstr>Note 3</vt:lpstr>
      <vt:lpstr>Note 4A</vt:lpstr>
      <vt:lpstr>Note 4B</vt:lpstr>
      <vt:lpstr>Note 4C</vt:lpstr>
      <vt:lpstr>Note 5</vt:lpstr>
      <vt:lpstr>Note 6A</vt:lpstr>
      <vt:lpstr>Note 6B</vt:lpstr>
      <vt:lpstr>Note 6C</vt:lpstr>
      <vt:lpstr>Note 7</vt:lpstr>
      <vt:lpstr>Note 8</vt:lpstr>
      <vt:lpstr>Note 9</vt:lpstr>
      <vt:lpstr>Note 10 A</vt:lpstr>
      <vt:lpstr>Note 10B</vt:lpstr>
      <vt:lpstr>Note 11</vt:lpstr>
      <vt:lpstr>Note 12</vt:lpstr>
      <vt:lpstr>Note 13</vt:lpstr>
      <vt:lpstr>Note 14</vt:lpstr>
      <vt:lpstr>Note 15A</vt:lpstr>
      <vt:lpstr>Note 15B</vt:lpstr>
      <vt:lpstr>Note 15C</vt:lpstr>
      <vt:lpstr>Note 16A</vt:lpstr>
      <vt:lpstr>Note 16B</vt:lpstr>
      <vt:lpstr>Note 16C1</vt:lpstr>
      <vt:lpstr>Note 16C (2)</vt:lpstr>
      <vt:lpstr>17A</vt:lpstr>
      <vt:lpstr>Note 18</vt:lpstr>
      <vt:lpstr>Note 19</vt:lpstr>
      <vt:lpstr>Note 20</vt:lpstr>
      <vt:lpstr>Note 21</vt:lpstr>
      <vt:lpstr>Note 22</vt:lpstr>
      <vt:lpstr>Note 23</vt:lpstr>
      <vt:lpstr>Note 25</vt:lpstr>
      <vt:lpstr>'17A'!Print_Area</vt:lpstr>
      <vt:lpstr>'Note 10 A'!Print_Area</vt:lpstr>
      <vt:lpstr>'Note 10B'!Print_Area</vt:lpstr>
      <vt:lpstr>'Note 11'!Print_Area</vt:lpstr>
      <vt:lpstr>'Note 12'!Print_Area</vt:lpstr>
      <vt:lpstr>'Note 13'!Print_Area</vt:lpstr>
      <vt:lpstr>'Note 14'!Print_Area</vt:lpstr>
      <vt:lpstr>'Note 15A'!Print_Area</vt:lpstr>
      <vt:lpstr>'Note 15B'!Print_Area</vt:lpstr>
      <vt:lpstr>'Note 15C'!Print_Area</vt:lpstr>
      <vt:lpstr>'Note 16A'!Print_Area</vt:lpstr>
      <vt:lpstr>'Note 16B'!Print_Area</vt:lpstr>
      <vt:lpstr>'Note 16C (2)'!Print_Area</vt:lpstr>
      <vt:lpstr>'Note 16C1'!Print_Area</vt:lpstr>
      <vt:lpstr>'Note 18'!Print_Area</vt:lpstr>
      <vt:lpstr>'Note 19'!Print_Area</vt:lpstr>
      <vt:lpstr>'Note 2'!Print_Area</vt:lpstr>
      <vt:lpstr>'Note 20'!Print_Area</vt:lpstr>
      <vt:lpstr>'Note 21'!Print_Area</vt:lpstr>
      <vt:lpstr>'Note 22'!Print_Area</vt:lpstr>
      <vt:lpstr>'Note 23'!Print_Area</vt:lpstr>
      <vt:lpstr>'Note 25'!Print_Area</vt:lpstr>
      <vt:lpstr>'Note 3'!Print_Area</vt:lpstr>
      <vt:lpstr>'Note 4A'!Print_Area</vt:lpstr>
      <vt:lpstr>'Note 4B'!Print_Area</vt:lpstr>
      <vt:lpstr>'Note 4C'!Print_Area</vt:lpstr>
      <vt:lpstr>'Note 5'!Print_Area</vt:lpstr>
      <vt:lpstr>'Note 6A'!Print_Area</vt:lpstr>
      <vt:lpstr>'Note 6B'!Print_Area</vt:lpstr>
      <vt:lpstr>'Note 6C'!Print_Area</vt:lpstr>
      <vt:lpstr>'Note 7'!Print_Area</vt:lpstr>
      <vt:lpstr>'Note 8'!Print_Area</vt:lpstr>
      <vt:lpstr>'Note 9'!Print_Area</vt:lpstr>
    </vt:vector>
  </TitlesOfParts>
  <Company>Addison Corporate Marketing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lindawallgren</dc:creator>
  <cp:lastModifiedBy>Binani2, Sangita</cp:lastModifiedBy>
  <cp:lastPrinted>2021-03-09T11:46:10Z</cp:lastPrinted>
  <dcterms:created xsi:type="dcterms:W3CDTF">2009-03-24T17:54:35Z</dcterms:created>
  <dcterms:modified xsi:type="dcterms:W3CDTF">2022-03-09T12:43:15Z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0x0101009300B38F7889164A8037CD7DD396011E</vt:lpwstr>
  </property>
</Properties>
</file>